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BRUIKERSBESTANDEN\USERDANNY\FIETSCLUB CRISTAL\2018\Klassement\"/>
    </mc:Choice>
  </mc:AlternateContent>
  <xr:revisionPtr revIDLastSave="0" documentId="13_ncr:1_{4A12D4F4-E86C-47D7-8759-D927803BA5AB}" xr6:coauthVersionLast="38" xr6:coauthVersionMax="38" xr10:uidLastSave="{00000000-0000-0000-0000-000000000000}"/>
  <bookViews>
    <workbookView xWindow="0" yWindow="0" windowWidth="19200" windowHeight="11760" tabRatio="596" xr2:uid="{00000000-000D-0000-FFFF-FFFF00000000}"/>
  </bookViews>
  <sheets>
    <sheet name="Deelnames " sheetId="4" r:id="rId1"/>
    <sheet name="Klassement 2018" sheetId="14" r:id="rId2"/>
    <sheet name="Compatibiliteitsrapport" sheetId="11" state="hidden" r:id="rId3"/>
    <sheet name="Kledij 2018" sheetId="17" r:id="rId4"/>
    <sheet name="Website" sheetId="18" r:id="rId5"/>
  </sheets>
  <definedNames>
    <definedName name="_xlnm._FilterDatabase" localSheetId="0" hidden="1">'Deelnames '!$D$3:$DE$73</definedName>
    <definedName name="_xlnm.Print_Area" localSheetId="0">'Deelnames '!$A$1:$DL$71</definedName>
    <definedName name="_xlnm.Print_Area" localSheetId="4">Website!$A$1:$D$66</definedName>
    <definedName name="_xlnm.Print_Titles" localSheetId="0">'Deelnames '!$A:$B</definedName>
    <definedName name="HTML_CodePage" hidden="1">1252</definedName>
    <definedName name="HTML_Control" localSheetId="0" hidden="1">{"'deelnames'!$A$1:$K$61","'aantal KM'!$A$1:$M$50"}</definedName>
    <definedName name="HTML_Control" hidden="1">{"'deelnames'!$A$1:$K$61","'aantal KM'!$A$1:$M$50"}</definedName>
    <definedName name="HTML_Description" hidden="1">""</definedName>
    <definedName name="HTML_Email" hidden="1">""</definedName>
    <definedName name="HTML_Header" hidden="1">"deelnames"</definedName>
    <definedName name="HTML_LastUpdate" hidden="1">"21/04/02"</definedName>
    <definedName name="HTML_LineAfter" hidden="1">FALSE</definedName>
    <definedName name="HTML_LineBefore" hidden="1">FALSE</definedName>
    <definedName name="HTML_Name" hidden="1">"Jo Wijgaerts"</definedName>
    <definedName name="HTML_OBDlg2" hidden="1">TRUE</definedName>
    <definedName name="HTML_OBDlg4" hidden="1">TRUE</definedName>
    <definedName name="HTML_OS" hidden="1">0</definedName>
    <definedName name="HTML_PathFile" hidden="1">"C:\Mijn documenten\klassement.htm"</definedName>
    <definedName name="HTML_Title" hidden="1">"klassement"</definedName>
  </definedNames>
  <calcPr calcId="162913"/>
</workbook>
</file>

<file path=xl/calcChain.xml><?xml version="1.0" encoding="utf-8"?>
<calcChain xmlns="http://schemas.openxmlformats.org/spreadsheetml/2006/main">
  <c r="E69" i="17" l="1"/>
  <c r="CR70" i="4" l="1"/>
  <c r="CQ72" i="4"/>
  <c r="CQ70" i="4"/>
  <c r="CR72" i="4" l="1"/>
  <c r="CJ72" i="4"/>
  <c r="CA72" i="4" l="1"/>
  <c r="CA70" i="4"/>
  <c r="BO72" i="4" l="1"/>
  <c r="BO70" i="4"/>
  <c r="AZ72" i="4" l="1"/>
  <c r="AZ70" i="4"/>
  <c r="AY70" i="4" l="1"/>
  <c r="AY72" i="4" s="1"/>
  <c r="AN72" i="4" l="1"/>
  <c r="W72" i="4" l="1"/>
  <c r="K70" i="4" l="1"/>
  <c r="K72" i="4" s="1"/>
  <c r="J70" i="4"/>
  <c r="J72" i="4" l="1"/>
  <c r="DL68" i="4"/>
  <c r="DN68" i="4" s="1"/>
  <c r="DL67" i="4"/>
  <c r="DN67" i="4" s="1"/>
  <c r="DL66" i="4"/>
  <c r="DN66" i="4" s="1"/>
  <c r="DL65" i="4"/>
  <c r="DN65" i="4" s="1"/>
  <c r="DL64" i="4"/>
  <c r="DN64" i="4" s="1"/>
  <c r="DL63" i="4"/>
  <c r="DN63" i="4" s="1"/>
  <c r="DL62" i="4"/>
  <c r="DN62" i="4" s="1"/>
  <c r="DL61" i="4"/>
  <c r="DN61" i="4" s="1"/>
  <c r="DL60" i="4"/>
  <c r="DN60" i="4" s="1"/>
  <c r="DL59" i="4"/>
  <c r="DN59" i="4" s="1"/>
  <c r="DL58" i="4"/>
  <c r="DN58" i="4" s="1"/>
  <c r="DL57" i="4"/>
  <c r="DN57" i="4" s="1"/>
  <c r="DL56" i="4"/>
  <c r="DN56" i="4" s="1"/>
  <c r="DL55" i="4"/>
  <c r="DN55" i="4" s="1"/>
  <c r="DL54" i="4"/>
  <c r="DN54" i="4" s="1"/>
  <c r="DL53" i="4"/>
  <c r="DN53" i="4" s="1"/>
  <c r="DL52" i="4"/>
  <c r="DN52" i="4" s="1"/>
  <c r="DL51" i="4"/>
  <c r="DN51" i="4" s="1"/>
  <c r="DL50" i="4"/>
  <c r="DN50" i="4" s="1"/>
  <c r="DL49" i="4"/>
  <c r="DN49" i="4" s="1"/>
  <c r="DL48" i="4"/>
  <c r="DN48" i="4" s="1"/>
  <c r="DL47" i="4"/>
  <c r="DN47" i="4" s="1"/>
  <c r="DL46" i="4"/>
  <c r="DN46" i="4" s="1"/>
  <c r="DL45" i="4"/>
  <c r="DN45" i="4" s="1"/>
  <c r="DL44" i="4"/>
  <c r="DN44" i="4" s="1"/>
  <c r="DL43" i="4"/>
  <c r="DN43" i="4" s="1"/>
  <c r="DL42" i="4"/>
  <c r="DN42" i="4" s="1"/>
  <c r="DL41" i="4"/>
  <c r="DN41" i="4" s="1"/>
  <c r="DL40" i="4"/>
  <c r="DN40" i="4" s="1"/>
  <c r="DL39" i="4"/>
  <c r="DN39" i="4" s="1"/>
  <c r="DL38" i="4"/>
  <c r="DN38" i="4" s="1"/>
  <c r="DL37" i="4"/>
  <c r="DN37" i="4" s="1"/>
  <c r="DL36" i="4"/>
  <c r="DN36" i="4" s="1"/>
  <c r="DL35" i="4"/>
  <c r="DN35" i="4" s="1"/>
  <c r="DL34" i="4"/>
  <c r="DN34" i="4" s="1"/>
  <c r="DL33" i="4"/>
  <c r="DN33" i="4" s="1"/>
  <c r="DL32" i="4"/>
  <c r="DN32" i="4" s="1"/>
  <c r="DL31" i="4"/>
  <c r="DN31" i="4" s="1"/>
  <c r="DL30" i="4"/>
  <c r="DN30" i="4" s="1"/>
  <c r="DL29" i="4"/>
  <c r="DN29" i="4" s="1"/>
  <c r="DL28" i="4"/>
  <c r="DN28" i="4" s="1"/>
  <c r="DL27" i="4"/>
  <c r="DN27" i="4" s="1"/>
  <c r="DL26" i="4"/>
  <c r="DN26" i="4" s="1"/>
  <c r="DL25" i="4"/>
  <c r="DN25" i="4" s="1"/>
  <c r="DL24" i="4"/>
  <c r="DN24" i="4" s="1"/>
  <c r="DL23" i="4"/>
  <c r="DN23" i="4" s="1"/>
  <c r="DL22" i="4"/>
  <c r="DN22" i="4" s="1"/>
  <c r="DL21" i="4"/>
  <c r="DN21" i="4" s="1"/>
  <c r="DL20" i="4"/>
  <c r="DN20" i="4" s="1"/>
  <c r="DL19" i="4"/>
  <c r="DN19" i="4" s="1"/>
  <c r="DL18" i="4"/>
  <c r="DN18" i="4" s="1"/>
  <c r="DL17" i="4"/>
  <c r="DN17" i="4" s="1"/>
  <c r="DL16" i="4"/>
  <c r="DN16" i="4" s="1"/>
  <c r="DL15" i="4"/>
  <c r="DN15" i="4" s="1"/>
  <c r="DL14" i="4"/>
  <c r="DN14" i="4" s="1"/>
  <c r="DL13" i="4"/>
  <c r="DN13" i="4" s="1"/>
  <c r="DL12" i="4"/>
  <c r="DN12" i="4" s="1"/>
  <c r="DL11" i="4"/>
  <c r="DN11" i="4" s="1"/>
  <c r="DL10" i="4"/>
  <c r="DN10" i="4" s="1"/>
  <c r="DL9" i="4"/>
  <c r="DN9" i="4" s="1"/>
  <c r="DL8" i="4"/>
  <c r="DN8" i="4" s="1"/>
  <c r="DL7" i="4"/>
  <c r="DN7" i="4" s="1"/>
  <c r="DL6" i="4"/>
  <c r="DN6" i="4" s="1"/>
  <c r="DL5" i="4"/>
  <c r="DN5" i="4" s="1"/>
  <c r="DL4" i="4"/>
  <c r="DN4" i="4" s="1"/>
  <c r="DL3" i="4"/>
  <c r="DN3" i="4" l="1"/>
  <c r="B3" i="17" s="1"/>
  <c r="D3" i="17" s="1"/>
  <c r="C68" i="14"/>
  <c r="D68" i="14" s="1"/>
  <c r="B54" i="17"/>
  <c r="D54" i="17" s="1"/>
  <c r="F54" i="17" s="1"/>
  <c r="C65" i="14"/>
  <c r="D65" i="14" s="1"/>
  <c r="B37" i="17"/>
  <c r="D37" i="17" s="1"/>
  <c r="F37" i="17" s="1"/>
  <c r="C34" i="14"/>
  <c r="D34" i="14" s="1"/>
  <c r="B60" i="17"/>
  <c r="D60" i="17" s="1"/>
  <c r="F60" i="17" s="1"/>
  <c r="C42" i="14"/>
  <c r="D42" i="14" s="1"/>
  <c r="B38" i="17"/>
  <c r="D38" i="17" s="1"/>
  <c r="F38" i="17" s="1"/>
  <c r="C35" i="14"/>
  <c r="D35" i="14" s="1"/>
  <c r="B51" i="17"/>
  <c r="D51" i="17" s="1"/>
  <c r="F51" i="17" s="1"/>
  <c r="C48" i="14"/>
  <c r="D48" i="14" s="1"/>
  <c r="B40" i="17"/>
  <c r="D40" i="17" s="1"/>
  <c r="F40" i="17" s="1"/>
  <c r="C63" i="14"/>
  <c r="D63" i="14" s="1"/>
  <c r="B45" i="17"/>
  <c r="D45" i="17" s="1"/>
  <c r="F45" i="17" s="1"/>
  <c r="C36" i="14"/>
  <c r="D36" i="14" s="1"/>
  <c r="B35" i="17"/>
  <c r="D35" i="17" s="1"/>
  <c r="F35" i="17" s="1"/>
  <c r="C55" i="14"/>
  <c r="D55" i="14" s="1"/>
  <c r="B58" i="17"/>
  <c r="D58" i="17" s="1"/>
  <c r="F58" i="17" s="1"/>
  <c r="C31" i="14"/>
  <c r="D31" i="14" s="1"/>
  <c r="B56" i="17"/>
  <c r="D56" i="17" s="1"/>
  <c r="F56" i="17" s="1"/>
  <c r="C47" i="14"/>
  <c r="D47" i="14" s="1"/>
  <c r="B52" i="17"/>
  <c r="D52" i="17" s="1"/>
  <c r="F52" i="17" s="1"/>
  <c r="C59" i="14"/>
  <c r="D59" i="14" s="1"/>
  <c r="B42" i="17"/>
  <c r="D42" i="17" s="1"/>
  <c r="F42" i="17" s="1"/>
  <c r="C64" i="14"/>
  <c r="D64" i="14" s="1"/>
  <c r="B41" i="17"/>
  <c r="D41" i="17" s="1"/>
  <c r="F41" i="17" s="1"/>
  <c r="C51" i="14"/>
  <c r="D51" i="14" s="1"/>
  <c r="B39" i="17"/>
  <c r="D39" i="17" s="1"/>
  <c r="F39" i="17" s="1"/>
  <c r="C28" i="14"/>
  <c r="D28" i="14" s="1"/>
  <c r="B43" i="17"/>
  <c r="D43" i="17" s="1"/>
  <c r="F43" i="17" s="1"/>
  <c r="C15" i="14"/>
  <c r="D15" i="14" s="1"/>
  <c r="B67" i="17"/>
  <c r="D67" i="17" s="1"/>
  <c r="F67" i="17" s="1"/>
  <c r="C9" i="14"/>
  <c r="D9" i="14" s="1"/>
  <c r="B62" i="17"/>
  <c r="D62" i="17" s="1"/>
  <c r="F62" i="17" s="1"/>
  <c r="C16" i="14"/>
  <c r="D16" i="14" s="1"/>
  <c r="B57" i="17"/>
  <c r="D57" i="17" s="1"/>
  <c r="F57" i="17" s="1"/>
  <c r="C66" i="14"/>
  <c r="D66" i="14" s="1"/>
  <c r="B55" i="17"/>
  <c r="D55" i="17" s="1"/>
  <c r="F55" i="17" s="1"/>
  <c r="C14" i="14"/>
  <c r="D14" i="14" s="1"/>
  <c r="B50" i="17"/>
  <c r="D50" i="17" s="1"/>
  <c r="F50" i="17" s="1"/>
  <c r="C22" i="14"/>
  <c r="D22" i="14" s="1"/>
  <c r="B47" i="17"/>
  <c r="D47" i="17" s="1"/>
  <c r="F47" i="17" s="1"/>
  <c r="C61" i="14"/>
  <c r="D61" i="14" s="1"/>
  <c r="B34" i="17"/>
  <c r="D34" i="17" s="1"/>
  <c r="F34" i="17" s="1"/>
  <c r="C7" i="14"/>
  <c r="D7" i="14" s="1"/>
  <c r="B46" i="17"/>
  <c r="D46" i="17" s="1"/>
  <c r="F46" i="17" s="1"/>
  <c r="C17" i="14"/>
  <c r="D17" i="14" s="1"/>
  <c r="B53" i="17"/>
  <c r="D53" i="17" s="1"/>
  <c r="F53" i="17" s="1"/>
  <c r="C57" i="14"/>
  <c r="D57" i="14" s="1"/>
  <c r="B68" i="17"/>
  <c r="D68" i="17" s="1"/>
  <c r="F68" i="17" s="1"/>
  <c r="C11" i="14"/>
  <c r="D11" i="14" s="1"/>
  <c r="B65" i="17"/>
  <c r="D65" i="17" s="1"/>
  <c r="F65" i="17" s="1"/>
  <c r="C60" i="14"/>
  <c r="D60" i="14" s="1"/>
  <c r="B36" i="17"/>
  <c r="D36" i="17" s="1"/>
  <c r="F36" i="17" s="1"/>
  <c r="C21" i="14"/>
  <c r="D21" i="14" s="1"/>
  <c r="B63" i="17"/>
  <c r="D63" i="17" s="1"/>
  <c r="F63" i="17" s="1"/>
  <c r="C10" i="14"/>
  <c r="D10" i="14" s="1"/>
  <c r="B49" i="17"/>
  <c r="D49" i="17" s="1"/>
  <c r="F49" i="17" s="1"/>
  <c r="C3" i="14"/>
  <c r="D3" i="14" s="1"/>
  <c r="B66" i="17"/>
  <c r="D66" i="17" s="1"/>
  <c r="F66" i="17" s="1"/>
  <c r="C8" i="14"/>
  <c r="D8" i="14" s="1"/>
  <c r="B44" i="17"/>
  <c r="D44" i="17" s="1"/>
  <c r="F44" i="17" s="1"/>
  <c r="C37" i="14"/>
  <c r="D37" i="14" s="1"/>
  <c r="B30" i="17"/>
  <c r="D30" i="17" s="1"/>
  <c r="F30" i="17" s="1"/>
  <c r="C5" i="14"/>
  <c r="D5" i="14" s="1"/>
  <c r="B7" i="17"/>
  <c r="D7" i="17" s="1"/>
  <c r="F7" i="17" s="1"/>
  <c r="C45" i="14"/>
  <c r="D45" i="14" s="1"/>
  <c r="B15" i="17"/>
  <c r="D15" i="17" s="1"/>
  <c r="F15" i="17" s="1"/>
  <c r="C24" i="14"/>
  <c r="D24" i="14" s="1"/>
  <c r="B23" i="17"/>
  <c r="D23" i="17" s="1"/>
  <c r="F23" i="17" s="1"/>
  <c r="C38" i="14"/>
  <c r="D38" i="14" s="1"/>
  <c r="B31" i="17"/>
  <c r="D31" i="17" s="1"/>
  <c r="F31" i="17" s="1"/>
  <c r="C32" i="14"/>
  <c r="D32" i="14" s="1"/>
  <c r="B14" i="17"/>
  <c r="D14" i="17" s="1"/>
  <c r="F14" i="17" s="1"/>
  <c r="C13" i="14"/>
  <c r="D13" i="14" s="1"/>
  <c r="B8" i="17"/>
  <c r="D8" i="17" s="1"/>
  <c r="F8" i="17" s="1"/>
  <c r="C33" i="14"/>
  <c r="D33" i="14" s="1"/>
  <c r="B16" i="17"/>
  <c r="D16" i="17" s="1"/>
  <c r="F16" i="17" s="1"/>
  <c r="C62" i="14"/>
  <c r="D62" i="14" s="1"/>
  <c r="B24" i="17"/>
  <c r="D24" i="17" s="1"/>
  <c r="F24" i="17" s="1"/>
  <c r="C19" i="14"/>
  <c r="D19" i="14" s="1"/>
  <c r="B32" i="17"/>
  <c r="D32" i="17" s="1"/>
  <c r="F32" i="17" s="1"/>
  <c r="C49" i="14"/>
  <c r="D49" i="14" s="1"/>
  <c r="B22" i="17"/>
  <c r="D22" i="17" s="1"/>
  <c r="F22" i="17" s="1"/>
  <c r="C43" i="14"/>
  <c r="D43" i="14" s="1"/>
  <c r="B26" i="17"/>
  <c r="D26" i="17" s="1"/>
  <c r="F26" i="17" s="1"/>
  <c r="C53" i="14"/>
  <c r="D53" i="14" s="1"/>
  <c r="B11" i="17"/>
  <c r="D11" i="17" s="1"/>
  <c r="F11" i="17" s="1"/>
  <c r="C56" i="14"/>
  <c r="D56" i="14" s="1"/>
  <c r="B19" i="17"/>
  <c r="D19" i="17" s="1"/>
  <c r="F19" i="17" s="1"/>
  <c r="C30" i="14"/>
  <c r="D30" i="14" s="1"/>
  <c r="B27" i="17"/>
  <c r="D27" i="17" s="1"/>
  <c r="F27" i="17" s="1"/>
  <c r="C20" i="14"/>
  <c r="D20" i="14" s="1"/>
  <c r="B6" i="17"/>
  <c r="D6" i="17" s="1"/>
  <c r="F6" i="17" s="1"/>
  <c r="C25" i="14"/>
  <c r="D25" i="14" s="1"/>
  <c r="B17" i="17"/>
  <c r="D17" i="17" s="1"/>
  <c r="F17" i="17" s="1"/>
  <c r="C4" i="14"/>
  <c r="D4" i="14" s="1"/>
  <c r="B33" i="17"/>
  <c r="D33" i="17" s="1"/>
  <c r="F33" i="17" s="1"/>
  <c r="C44" i="14"/>
  <c r="D44" i="14" s="1"/>
  <c r="B18" i="17"/>
  <c r="D18" i="17" s="1"/>
  <c r="F18" i="17" s="1"/>
  <c r="C40" i="14"/>
  <c r="B4" i="17"/>
  <c r="D4" i="17" s="1"/>
  <c r="F4" i="17" s="1"/>
  <c r="C12" i="14"/>
  <c r="D12" i="14" s="1"/>
  <c r="B12" i="17"/>
  <c r="D12" i="17" s="1"/>
  <c r="F12" i="17" s="1"/>
  <c r="C26" i="14"/>
  <c r="D26" i="14" s="1"/>
  <c r="B20" i="17"/>
  <c r="D20" i="17" s="1"/>
  <c r="F20" i="17" s="1"/>
  <c r="C39" i="14"/>
  <c r="D39" i="14" s="1"/>
  <c r="B9" i="17"/>
  <c r="D9" i="17" s="1"/>
  <c r="F9" i="17" s="1"/>
  <c r="C29" i="14"/>
  <c r="D29" i="14" s="1"/>
  <c r="B25" i="17"/>
  <c r="D25" i="17" s="1"/>
  <c r="F25" i="17" s="1"/>
  <c r="C18" i="14"/>
  <c r="D18" i="14" s="1"/>
  <c r="B10" i="17"/>
  <c r="D10" i="17" s="1"/>
  <c r="F10" i="17" s="1"/>
  <c r="C58" i="14"/>
  <c r="D58" i="14" s="1"/>
  <c r="B5" i="17"/>
  <c r="D5" i="17" s="1"/>
  <c r="F5" i="17" s="1"/>
  <c r="C50" i="14"/>
  <c r="D50" i="14" s="1"/>
  <c r="B13" i="17"/>
  <c r="D13" i="17" s="1"/>
  <c r="F13" i="17" s="1"/>
  <c r="C27" i="14"/>
  <c r="D27" i="14" s="1"/>
  <c r="B21" i="17"/>
  <c r="D21" i="17" s="1"/>
  <c r="F21" i="17" s="1"/>
  <c r="C46" i="14"/>
  <c r="D46" i="14" s="1"/>
  <c r="B29" i="17"/>
  <c r="D29" i="17" s="1"/>
  <c r="F29" i="17" s="1"/>
  <c r="C54" i="14"/>
  <c r="D54" i="14" s="1"/>
  <c r="B61" i="17"/>
  <c r="D61" i="17" s="1"/>
  <c r="F61" i="17" s="1"/>
  <c r="C67" i="14"/>
  <c r="D67" i="14" s="1"/>
  <c r="B28" i="17"/>
  <c r="D28" i="17" s="1"/>
  <c r="F28" i="17" s="1"/>
  <c r="C6" i="14"/>
  <c r="D6" i="14" s="1"/>
  <c r="B64" i="17"/>
  <c r="D64" i="17" s="1"/>
  <c r="F64" i="17" s="1"/>
  <c r="C41" i="14"/>
  <c r="D41" i="14" s="1"/>
  <c r="B59" i="17"/>
  <c r="D59" i="17" s="1"/>
  <c r="F59" i="17" s="1"/>
  <c r="C52" i="14"/>
  <c r="D52" i="14" s="1"/>
  <c r="B48" i="17"/>
  <c r="D48" i="17" s="1"/>
  <c r="F48" i="17" s="1"/>
  <c r="P70" i="4"/>
  <c r="O70" i="4"/>
  <c r="A68" i="17"/>
  <c r="A67" i="17"/>
  <c r="A66" i="17"/>
  <c r="A65" i="17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57" i="14"/>
  <c r="A15" i="14"/>
  <c r="A3" i="14"/>
  <c r="A11" i="14"/>
  <c r="A6" i="14"/>
  <c r="A21" i="14"/>
  <c r="A9" i="14"/>
  <c r="A54" i="14"/>
  <c r="A34" i="14"/>
  <c r="A41" i="14"/>
  <c r="A55" i="14"/>
  <c r="A16" i="14"/>
  <c r="A31" i="14"/>
  <c r="A66" i="14"/>
  <c r="A68" i="14"/>
  <c r="A17" i="14"/>
  <c r="A47" i="14"/>
  <c r="A35" i="14"/>
  <c r="A14" i="14"/>
  <c r="A10" i="14"/>
  <c r="A52" i="14"/>
  <c r="A22" i="14"/>
  <c r="A7" i="14"/>
  <c r="A63" i="14"/>
  <c r="A8" i="14"/>
  <c r="A28" i="14"/>
  <c r="A59" i="14"/>
  <c r="A64" i="14"/>
  <c r="A48" i="14"/>
  <c r="A51" i="14"/>
  <c r="A42" i="14"/>
  <c r="A65" i="14"/>
  <c r="A60" i="14"/>
  <c r="A36" i="14"/>
  <c r="A61" i="14"/>
  <c r="A4" i="14"/>
  <c r="A19" i="14"/>
  <c r="A38" i="14"/>
  <c r="A37" i="14"/>
  <c r="A46" i="14"/>
  <c r="A67" i="14"/>
  <c r="A30" i="14"/>
  <c r="A43" i="14"/>
  <c r="A29" i="14"/>
  <c r="A62" i="14"/>
  <c r="A24" i="14"/>
  <c r="A49" i="14"/>
  <c r="A27" i="14"/>
  <c r="A26" i="14"/>
  <c r="A56" i="14"/>
  <c r="A44" i="14"/>
  <c r="A25" i="14"/>
  <c r="A33" i="14"/>
  <c r="A45" i="14"/>
  <c r="A32" i="14"/>
  <c r="A50" i="14"/>
  <c r="A12" i="14"/>
  <c r="A53" i="14"/>
  <c r="A18" i="14"/>
  <c r="A39" i="14"/>
  <c r="A13" i="14"/>
  <c r="A5" i="14"/>
  <c r="A20" i="14"/>
  <c r="A58" i="14"/>
  <c r="A40" i="14"/>
  <c r="C23" i="14"/>
  <c r="A23" i="14"/>
  <c r="DD72" i="4"/>
  <c r="DD70" i="4"/>
  <c r="DA70" i="4"/>
  <c r="CT72" i="4"/>
  <c r="CT70" i="4"/>
  <c r="CP72" i="4"/>
  <c r="CP70" i="4"/>
  <c r="CO70" i="4"/>
  <c r="CN70" i="4"/>
  <c r="CM70" i="4"/>
  <c r="CJ70" i="4"/>
  <c r="CG72" i="4"/>
  <c r="CG70" i="4"/>
  <c r="CE70" i="4"/>
  <c r="CD70" i="4"/>
  <c r="CC70" i="4"/>
  <c r="CB70" i="4"/>
  <c r="BU72" i="4"/>
  <c r="BU70" i="4"/>
  <c r="BQ70" i="4"/>
  <c r="BP70" i="4"/>
  <c r="BL72" i="4"/>
  <c r="BL70" i="4"/>
  <c r="BJ70" i="4"/>
  <c r="BI70" i="4"/>
  <c r="BH70" i="4"/>
  <c r="BE70" i="4"/>
  <c r="AR70" i="4"/>
  <c r="AQ70" i="4"/>
  <c r="AN70" i="4"/>
  <c r="AK72" i="4"/>
  <c r="AK71" i="4"/>
  <c r="AK70" i="4"/>
  <c r="AJ72" i="4"/>
  <c r="AJ70" i="4"/>
  <c r="AI72" i="4"/>
  <c r="AI71" i="4"/>
  <c r="AI70" i="4"/>
  <c r="AE72" i="4"/>
  <c r="AE70" i="4"/>
  <c r="Z70" i="4"/>
  <c r="Z72" i="4" s="1"/>
  <c r="P72" i="4" l="1"/>
  <c r="AR72" i="4"/>
  <c r="O72" i="4"/>
  <c r="CO72" i="4"/>
  <c r="DA72" i="4"/>
  <c r="CE72" i="4"/>
  <c r="BH72" i="4"/>
  <c r="BE72" i="4"/>
  <c r="CD72" i="4"/>
  <c r="CM72" i="4"/>
  <c r="CB72" i="4"/>
  <c r="CC72" i="4"/>
  <c r="CN72" i="4"/>
  <c r="BP72" i="4"/>
  <c r="BI72" i="4"/>
  <c r="BQ72" i="4"/>
  <c r="AQ72" i="4"/>
  <c r="BJ72" i="4"/>
  <c r="C72" i="4" l="1"/>
  <c r="C71" i="4"/>
  <c r="C70" i="4"/>
  <c r="DI71" i="4"/>
  <c r="DC71" i="4"/>
  <c r="DB71" i="4"/>
  <c r="CX71" i="4"/>
  <c r="BT71" i="4"/>
  <c r="BS71" i="4"/>
  <c r="BG71" i="4"/>
  <c r="AW71" i="4"/>
  <c r="AB71" i="4"/>
  <c r="AA71" i="4"/>
  <c r="Q71" i="4"/>
  <c r="DK3" i="4" l="1"/>
  <c r="DK56" i="4"/>
  <c r="B31" i="14" s="1"/>
  <c r="DK48" i="4"/>
  <c r="B52" i="14" s="1"/>
  <c r="DK40" i="4"/>
  <c r="B48" i="14" s="1"/>
  <c r="DK32" i="4"/>
  <c r="B19" i="14" s="1"/>
  <c r="DK20" i="4"/>
  <c r="B26" i="14" s="1"/>
  <c r="DK12" i="4"/>
  <c r="B12" i="14" s="1"/>
  <c r="DK4" i="4"/>
  <c r="B40" i="14" s="1"/>
  <c r="DK14" i="4"/>
  <c r="B32" i="14" s="1"/>
  <c r="DK17" i="4"/>
  <c r="B25" i="14" s="1"/>
  <c r="DK68" i="4"/>
  <c r="B57" i="14" s="1"/>
  <c r="DK64" i="4"/>
  <c r="B6" i="14" s="1"/>
  <c r="DK60" i="4"/>
  <c r="B34" i="14" s="1"/>
  <c r="DK52" i="4"/>
  <c r="B47" i="14" s="1"/>
  <c r="DK44" i="4"/>
  <c r="B8" i="14" s="1"/>
  <c r="DK36" i="4"/>
  <c r="B60" i="14" s="1"/>
  <c r="DK28" i="4"/>
  <c r="B67" i="14" s="1"/>
  <c r="DK24" i="4"/>
  <c r="B62" i="14" s="1"/>
  <c r="DK16" i="4"/>
  <c r="B33" i="14" s="1"/>
  <c r="DK8" i="4"/>
  <c r="B13" i="14" s="1"/>
  <c r="DK26" i="4"/>
  <c r="B43" i="14" s="1"/>
  <c r="DK6" i="4"/>
  <c r="B20" i="14" s="1"/>
  <c r="DK63" i="4"/>
  <c r="B21" i="14" s="1"/>
  <c r="DK55" i="4"/>
  <c r="B66" i="14" s="1"/>
  <c r="DK47" i="4"/>
  <c r="B22" i="14" s="1"/>
  <c r="DK39" i="4"/>
  <c r="B51" i="14" s="1"/>
  <c r="DK31" i="4"/>
  <c r="B38" i="14" s="1"/>
  <c r="DK23" i="4"/>
  <c r="B24" i="14" s="1"/>
  <c r="DK15" i="4"/>
  <c r="B45" i="14" s="1"/>
  <c r="DK7" i="4"/>
  <c r="B5" i="14" s="1"/>
  <c r="DK38" i="4"/>
  <c r="B42" i="14" s="1"/>
  <c r="DK22" i="4"/>
  <c r="B49" i="14" s="1"/>
  <c r="DK21" i="4"/>
  <c r="B27" i="14" s="1"/>
  <c r="DK67" i="4"/>
  <c r="B15" i="14" s="1"/>
  <c r="DK59" i="4"/>
  <c r="B41" i="14" s="1"/>
  <c r="DK51" i="4"/>
  <c r="B35" i="14" s="1"/>
  <c r="DK43" i="4"/>
  <c r="B28" i="14" s="1"/>
  <c r="DK35" i="4"/>
  <c r="B36" i="14" s="1"/>
  <c r="DK27" i="4"/>
  <c r="B30" i="14" s="1"/>
  <c r="DK19" i="4"/>
  <c r="B56" i="14" s="1"/>
  <c r="DK11" i="4"/>
  <c r="B53" i="14" s="1"/>
  <c r="DK42" i="4"/>
  <c r="B59" i="14" s="1"/>
  <c r="DK30" i="4"/>
  <c r="B37" i="14" s="1"/>
  <c r="DK10" i="4"/>
  <c r="B18" i="14" s="1"/>
  <c r="DK5" i="4"/>
  <c r="B58" i="14" s="1"/>
  <c r="DK66" i="4"/>
  <c r="B3" i="14" s="1"/>
  <c r="DK62" i="4"/>
  <c r="B9" i="14" s="1"/>
  <c r="DK58" i="4"/>
  <c r="B55" i="14" s="1"/>
  <c r="DK54" i="4"/>
  <c r="B68" i="14" s="1"/>
  <c r="DK50" i="4"/>
  <c r="B14" i="14" s="1"/>
  <c r="DK46" i="4"/>
  <c r="B7" i="14" s="1"/>
  <c r="DK34" i="4"/>
  <c r="B61" i="14" s="1"/>
  <c r="DK18" i="4"/>
  <c r="B44" i="14" s="1"/>
  <c r="DK13" i="4"/>
  <c r="B50" i="14" s="1"/>
  <c r="DK65" i="4"/>
  <c r="B11" i="14" s="1"/>
  <c r="DK61" i="4"/>
  <c r="B54" i="14" s="1"/>
  <c r="DK57" i="4"/>
  <c r="B16" i="14" s="1"/>
  <c r="DK53" i="4"/>
  <c r="B17" i="14" s="1"/>
  <c r="DK49" i="4"/>
  <c r="B10" i="14" s="1"/>
  <c r="DK45" i="4"/>
  <c r="B63" i="14" s="1"/>
  <c r="DK41" i="4"/>
  <c r="B64" i="14" s="1"/>
  <c r="DK37" i="4"/>
  <c r="B65" i="14" s="1"/>
  <c r="DK33" i="4"/>
  <c r="B4" i="14" s="1"/>
  <c r="DK29" i="4"/>
  <c r="B46" i="14" s="1"/>
  <c r="DK25" i="4"/>
  <c r="B29" i="14" s="1"/>
  <c r="DK9" i="4"/>
  <c r="B39" i="14" s="1"/>
  <c r="CW70" i="4"/>
  <c r="CW72" i="4" s="1"/>
  <c r="CU70" i="4" l="1"/>
  <c r="CU72" i="4" s="1"/>
  <c r="BK70" i="4" l="1"/>
  <c r="BA70" i="4" l="1"/>
  <c r="BA72" i="4" s="1"/>
  <c r="AX70" i="4" l="1"/>
  <c r="AX72" i="4" s="1"/>
  <c r="AS72" i="4" l="1"/>
  <c r="AS70" i="4"/>
  <c r="AP70" i="4"/>
  <c r="AP72" i="4" s="1"/>
  <c r="AM70" i="4" l="1"/>
  <c r="AM72" i="4" s="1"/>
  <c r="AF70" i="4" l="1"/>
  <c r="AD70" i="4"/>
  <c r="AC70" i="4"/>
  <c r="AB70" i="4"/>
  <c r="AA70" i="4"/>
  <c r="AF72" i="4" l="1"/>
  <c r="AD72" i="4"/>
  <c r="AC72" i="4"/>
  <c r="AB72" i="4"/>
  <c r="AA72" i="4"/>
  <c r="Y70" i="4"/>
  <c r="Y72" i="4" s="1"/>
  <c r="M70" i="4" l="1"/>
  <c r="L72" i="4"/>
  <c r="I72" i="4" l="1"/>
  <c r="A3" i="17" l="1"/>
  <c r="CF70" i="4"/>
  <c r="CF72" i="4"/>
  <c r="CV70" i="4" l="1"/>
  <c r="CV72" i="4" s="1"/>
  <c r="BX70" i="4" l="1"/>
  <c r="BR70" i="4" l="1"/>
  <c r="AU70" i="4"/>
  <c r="AU72" i="4" s="1"/>
  <c r="AV70" i="4"/>
  <c r="AV72" i="4" s="1"/>
  <c r="AT70" i="4"/>
  <c r="AH70" i="4"/>
  <c r="W70" i="4"/>
  <c r="T70" i="4"/>
  <c r="Q70" i="4"/>
  <c r="DI70" i="4"/>
  <c r="DI72" i="4" s="1"/>
  <c r="DH70" i="4"/>
  <c r="DH72" i="4" s="1"/>
  <c r="DG70" i="4"/>
  <c r="DG72" i="4" s="1"/>
  <c r="DF70" i="4"/>
  <c r="DF72" i="4" s="1"/>
  <c r="DE70" i="4"/>
  <c r="DE72" i="4" s="1"/>
  <c r="DC70" i="4"/>
  <c r="DC72" i="4" s="1"/>
  <c r="DB70" i="4"/>
  <c r="DB72" i="4" s="1"/>
  <c r="CZ70" i="4"/>
  <c r="CZ72" i="4" s="1"/>
  <c r="CY70" i="4"/>
  <c r="CY72" i="4" s="1"/>
  <c r="CX70" i="4"/>
  <c r="CX72" i="4" s="1"/>
  <c r="CS70" i="4"/>
  <c r="CS72" i="4" s="1"/>
  <c r="CL70" i="4"/>
  <c r="CL72" i="4" s="1"/>
  <c r="CK70" i="4"/>
  <c r="CK72" i="4" s="1"/>
  <c r="CI70" i="4"/>
  <c r="CI72" i="4" s="1"/>
  <c r="CH70" i="4"/>
  <c r="CH72" i="4" s="1"/>
  <c r="BZ70" i="4"/>
  <c r="BZ72" i="4" s="1"/>
  <c r="BY70" i="4"/>
  <c r="BY72" i="4" s="1"/>
  <c r="BW70" i="4"/>
  <c r="BW72" i="4" s="1"/>
  <c r="BV70" i="4"/>
  <c r="BV72" i="4" s="1"/>
  <c r="BT70" i="4"/>
  <c r="BT72" i="4" s="1"/>
  <c r="BS70" i="4"/>
  <c r="BS72" i="4" s="1"/>
  <c r="BN70" i="4"/>
  <c r="BN72" i="4" s="1"/>
  <c r="BM70" i="4"/>
  <c r="BM72" i="4" s="1"/>
  <c r="BG70" i="4"/>
  <c r="BG72" i="4" s="1"/>
  <c r="BF70" i="4"/>
  <c r="BF72" i="4" s="1"/>
  <c r="BD70" i="4"/>
  <c r="BD72" i="4" s="1"/>
  <c r="BC70" i="4"/>
  <c r="BC72" i="4" s="1"/>
  <c r="BB70" i="4"/>
  <c r="BB72" i="4" s="1"/>
  <c r="AW70" i="4"/>
  <c r="AW72" i="4" s="1"/>
  <c r="AO70" i="4"/>
  <c r="AO72" i="4" s="1"/>
  <c r="AL70" i="4"/>
  <c r="AL72" i="4" s="1"/>
  <c r="AG70" i="4"/>
  <c r="AG72" i="4" s="1"/>
  <c r="X70" i="4"/>
  <c r="X72" i="4" s="1"/>
  <c r="V70" i="4"/>
  <c r="V72" i="4" s="1"/>
  <c r="U70" i="4"/>
  <c r="U72" i="4" s="1"/>
  <c r="S70" i="4"/>
  <c r="S72" i="4" s="1"/>
  <c r="R70" i="4"/>
  <c r="R72" i="4" s="1"/>
  <c r="BX72" i="4"/>
  <c r="BR72" i="4"/>
  <c r="BK72" i="4"/>
  <c r="AT72" i="4"/>
  <c r="AH72" i="4"/>
  <c r="T72" i="4"/>
  <c r="Q72" i="4"/>
  <c r="F45" i="14"/>
  <c r="F37" i="14"/>
  <c r="F44" i="14"/>
  <c r="F49" i="14"/>
  <c r="F58" i="14"/>
  <c r="F29" i="14"/>
  <c r="F46" i="14"/>
  <c r="N70" i="4"/>
  <c r="N72" i="4" s="1"/>
  <c r="M72" i="4"/>
  <c r="L70" i="4"/>
  <c r="I70" i="4"/>
  <c r="H70" i="4"/>
  <c r="H72" i="4" s="1"/>
  <c r="G70" i="4"/>
  <c r="G72" i="4" s="1"/>
  <c r="F70" i="4"/>
  <c r="F72" i="4" s="1"/>
  <c r="E70" i="4"/>
  <c r="E72" i="4" s="1"/>
  <c r="D70" i="4"/>
  <c r="DM70" i="4"/>
  <c r="F42" i="14" l="1"/>
  <c r="D72" i="4"/>
  <c r="B23" i="14"/>
  <c r="F26" i="14" s="1"/>
  <c r="F21" i="14"/>
  <c r="F66" i="14"/>
  <c r="F12" i="14"/>
  <c r="F63" i="14"/>
  <c r="F22" i="14"/>
  <c r="F61" i="14"/>
  <c r="F28" i="14"/>
  <c r="F9" i="14"/>
  <c r="F56" i="14"/>
  <c r="F68" i="14"/>
  <c r="F11" i="14"/>
  <c r="F13" i="14"/>
  <c r="F7" i="14"/>
  <c r="F3" i="14"/>
  <c r="F27" i="14"/>
  <c r="F5" i="14"/>
  <c r="F20" i="14"/>
  <c r="F15" i="14"/>
  <c r="F8" i="14"/>
  <c r="F33" i="14"/>
  <c r="F17" i="14"/>
  <c r="F53" i="14"/>
  <c r="F59" i="14"/>
  <c r="F62" i="14"/>
  <c r="F32" i="14"/>
  <c r="F10" i="14"/>
  <c r="F54" i="14"/>
  <c r="F67" i="14"/>
  <c r="F30" i="14"/>
  <c r="F14" i="14"/>
  <c r="F6" i="14"/>
  <c r="F16" i="14"/>
  <c r="F65" i="14"/>
  <c r="F19" i="14"/>
  <c r="F38" i="14"/>
  <c r="F4" i="14"/>
  <c r="F55" i="14"/>
  <c r="F64" i="14"/>
  <c r="D23" i="14"/>
  <c r="D40" i="14"/>
  <c r="DL70" i="4"/>
  <c r="DK70" i="4"/>
  <c r="F24" i="14" l="1"/>
  <c r="F41" i="14"/>
  <c r="F34" i="14"/>
  <c r="F31" i="14"/>
  <c r="F52" i="14"/>
  <c r="F43" i="14"/>
  <c r="E32" i="14"/>
  <c r="F57" i="14"/>
  <c r="F60" i="14"/>
  <c r="F48" i="14"/>
  <c r="F25" i="14"/>
  <c r="F35" i="14"/>
  <c r="F36" i="14"/>
  <c r="F47" i="14"/>
  <c r="F50" i="14"/>
  <c r="F51" i="14"/>
  <c r="B69" i="14"/>
  <c r="E15" i="14" s="1"/>
  <c r="F18" i="14"/>
  <c r="E11" i="14"/>
  <c r="E30" i="14"/>
  <c r="E4" i="14"/>
  <c r="E47" i="14"/>
  <c r="E16" i="14"/>
  <c r="F23" i="14"/>
  <c r="E64" i="14"/>
  <c r="F39" i="14"/>
  <c r="E51" i="14"/>
  <c r="E60" i="14"/>
  <c r="E37" i="14"/>
  <c r="E26" i="14"/>
  <c r="E24" i="14"/>
  <c r="E31" i="14"/>
  <c r="E29" i="14"/>
  <c r="E8" i="14"/>
  <c r="E25" i="14"/>
  <c r="E38" i="14"/>
  <c r="E63" i="14"/>
  <c r="E42" i="14"/>
  <c r="E5" i="14"/>
  <c r="E17" i="14"/>
  <c r="E7" i="14"/>
  <c r="E67" i="14"/>
  <c r="E45" i="14"/>
  <c r="E46" i="14"/>
  <c r="E62" i="14"/>
  <c r="E65" i="14"/>
  <c r="E43" i="14"/>
  <c r="E12" i="14"/>
  <c r="E59" i="14"/>
  <c r="E52" i="14"/>
  <c r="E50" i="14"/>
  <c r="F40" i="14"/>
  <c r="E66" i="14"/>
  <c r="E39" i="14"/>
  <c r="E21" i="14"/>
  <c r="E27" i="14"/>
  <c r="E10" i="14"/>
  <c r="E3" i="14"/>
  <c r="E40" i="14"/>
  <c r="E48" i="14"/>
  <c r="B70" i="14"/>
  <c r="E57" i="14" s="1"/>
  <c r="E28" i="14"/>
  <c r="E6" i="14"/>
  <c r="E19" i="14"/>
  <c r="E58" i="14"/>
  <c r="E35" i="14"/>
  <c r="E49" i="14"/>
  <c r="E14" i="14"/>
  <c r="E13" i="14"/>
  <c r="E61" i="14"/>
  <c r="E33" i="14"/>
  <c r="E18" i="14"/>
  <c r="E36" i="14"/>
  <c r="E22" i="14"/>
  <c r="E44" i="14"/>
  <c r="E41" i="14"/>
  <c r="E53" i="14"/>
  <c r="E23" i="14"/>
  <c r="E54" i="14"/>
  <c r="E20" i="14"/>
  <c r="E56" i="14"/>
  <c r="E55" i="14"/>
  <c r="E34" i="14"/>
  <c r="F3" i="17"/>
  <c r="C69" i="14"/>
  <c r="DN70" i="4"/>
  <c r="E68" i="14" l="1"/>
  <c r="E9" i="14"/>
  <c r="F69" i="17"/>
</calcChain>
</file>

<file path=xl/sharedStrings.xml><?xml version="1.0" encoding="utf-8"?>
<sst xmlns="http://schemas.openxmlformats.org/spreadsheetml/2006/main" count="296" uniqueCount="211">
  <si>
    <t>NAAM</t>
  </si>
  <si>
    <t>Totaal aantal KM</t>
  </si>
  <si>
    <t>Totaal KM</t>
  </si>
  <si>
    <t>Afstand van de rit</t>
  </si>
  <si>
    <t>Aantal ritten</t>
  </si>
  <si>
    <t>niet in kledij</t>
  </si>
  <si>
    <t>Totaal kledijvergoeding</t>
  </si>
  <si>
    <t>Reden eventuele vrijstelling</t>
  </si>
  <si>
    <t>Achterstand (km) op leider</t>
  </si>
  <si>
    <t>Achterstand (km) op voorganger</t>
  </si>
  <si>
    <t>( - )</t>
  </si>
  <si>
    <t>APPELTANS Gilbert</t>
  </si>
  <si>
    <t>CAUBERGHE Georges</t>
  </si>
  <si>
    <t>CROES Theo</t>
  </si>
  <si>
    <t>CROQUEY Xavier</t>
  </si>
  <si>
    <t>DANIELS Elly</t>
  </si>
  <si>
    <t>DANIELS Paul</t>
  </si>
  <si>
    <t>DIEPVENS Jos</t>
  </si>
  <si>
    <t>DULLERS Robert</t>
  </si>
  <si>
    <t>DULLERS Sandy</t>
  </si>
  <si>
    <t>HAENEN Erwin</t>
  </si>
  <si>
    <t>KEMPENEERS Herman</t>
  </si>
  <si>
    <t>LIETEN Leo</t>
  </si>
  <si>
    <t>LUTS Johan</t>
  </si>
  <si>
    <t>MASSA Carlo</t>
  </si>
  <si>
    <t>NEVEN Hugo</t>
  </si>
  <si>
    <t>NULENS Clement</t>
  </si>
  <si>
    <t>PALMAERTS Anny</t>
  </si>
  <si>
    <t>PHILTJENS Danny</t>
  </si>
  <si>
    <t>PHILTJENS Eddy</t>
  </si>
  <si>
    <t>RAETS Guy</t>
  </si>
  <si>
    <t>RAYMAEKERS Ilse</t>
  </si>
  <si>
    <t>RAYMAEKERS Maurice</t>
  </si>
  <si>
    <t>SPANO Raimondo</t>
  </si>
  <si>
    <t>STEUKERS Willy</t>
  </si>
  <si>
    <t>THIJS Guido</t>
  </si>
  <si>
    <t>VANDEBROUCK Marc</t>
  </si>
  <si>
    <t>VERBEECK Jan</t>
  </si>
  <si>
    <t>WOUTERS Rik</t>
  </si>
  <si>
    <t>Totaal</t>
  </si>
  <si>
    <t>Ritten</t>
  </si>
  <si>
    <t>Bedrag</t>
  </si>
  <si>
    <t>Dagtotaal</t>
  </si>
  <si>
    <t>BENAETS Patrick</t>
  </si>
  <si>
    <t>BOGAERTS Jacques</t>
  </si>
  <si>
    <t>CROES Jos</t>
  </si>
  <si>
    <t>DIGNEFFE Andre</t>
  </si>
  <si>
    <t>GIELEN Stephan</t>
  </si>
  <si>
    <t>LUWEL Roel</t>
  </si>
  <si>
    <t>MELLEMANS Petra</t>
  </si>
  <si>
    <t>PALMERS Erwin</t>
  </si>
  <si>
    <t>Aantal tot 20 ritten</t>
  </si>
  <si>
    <t>Compatibiliteitsrapport voor 2011 Klassement.xls</t>
  </si>
  <si>
    <t>Uitvoeren op 16/09/2011 10:34</t>
  </si>
  <si>
    <t>De volgende functies in deze werkmap worden niet ondersteund door eerdere versies van Excel. Deze functies gaan verloren of blijven niet volledig intact als u deze werkmap opslaat in een eerdere bestandsindeling.</t>
  </si>
  <si>
    <t>Gering kwaliteitsverlies</t>
  </si>
  <si>
    <t>Aantal exemplaren</t>
  </si>
  <si>
    <t>Een aantal cellen of stijlen in deze werkmap bevat opmaak die niet wordt ondersteund in de geselecteerde bestandsindeling. Deze opmaak wordt converteerd naar de meest overeenkomende opmaak die beschikbaar is.</t>
  </si>
  <si>
    <t>DREESEN Veerle</t>
  </si>
  <si>
    <t>MOESEN Diederik</t>
  </si>
  <si>
    <t>GIELEN Robin</t>
  </si>
  <si>
    <t>UITDEBROEKS Romain</t>
  </si>
  <si>
    <t>Naam</t>
  </si>
  <si>
    <t>Aantal KM</t>
  </si>
  <si>
    <t>nieuw</t>
  </si>
  <si>
    <t>saldo</t>
  </si>
  <si>
    <t>BANGELS Luc</t>
  </si>
  <si>
    <t>MENTEN Bart</t>
  </si>
  <si>
    <t>MICHIELS Kathleen</t>
  </si>
  <si>
    <t>VAES Johan</t>
  </si>
  <si>
    <t>VANDERSMISSEN Ivan</t>
  </si>
  <si>
    <t>VRANCKEN Stan</t>
  </si>
  <si>
    <t>Saldo</t>
  </si>
  <si>
    <t>VOS Ivo</t>
  </si>
  <si>
    <t>SANTERMANS Marleen</t>
  </si>
  <si>
    <t>Zolder 26-</t>
  </si>
  <si>
    <t>Rummen 26-</t>
  </si>
  <si>
    <t>Lauw 26+</t>
  </si>
  <si>
    <t>Tongeren VWB</t>
  </si>
  <si>
    <t>Schaffen 26+</t>
  </si>
  <si>
    <t>Landen 26+</t>
  </si>
  <si>
    <t>Velm 26-</t>
  </si>
  <si>
    <t>Bilzen 26+</t>
  </si>
  <si>
    <t>Vlijtingen VWB</t>
  </si>
  <si>
    <t>Zutendaal 26-</t>
  </si>
  <si>
    <t>Scherpenheuvel 26+</t>
  </si>
  <si>
    <t>Scherpenheuvel 26-</t>
  </si>
  <si>
    <t>Tienen 26+</t>
  </si>
  <si>
    <t>Bokrijk 26-</t>
  </si>
  <si>
    <t>2 Daagse</t>
  </si>
  <si>
    <t>Donk VWB</t>
  </si>
  <si>
    <t>Beverst VWB</t>
  </si>
  <si>
    <t>Sean Kelly VWB</t>
  </si>
  <si>
    <t>Mergelland</t>
  </si>
  <si>
    <t>Vlijtingen 26-</t>
  </si>
  <si>
    <t>St-Truiden VWB</t>
  </si>
  <si>
    <t>Racour 26+</t>
  </si>
  <si>
    <t>Paal 26-</t>
  </si>
  <si>
    <t>Zoutleeuw 26+</t>
  </si>
  <si>
    <t xml:space="preserve"> </t>
  </si>
  <si>
    <t>Oteppe 26+</t>
  </si>
  <si>
    <t>Fumal 26+</t>
  </si>
  <si>
    <t>Taartenrit</t>
  </si>
  <si>
    <t xml:space="preserve">Openingsrit </t>
  </si>
  <si>
    <t>Peer 26-</t>
  </si>
  <si>
    <t>Jehay 26+</t>
  </si>
  <si>
    <t>CROES Frank</t>
  </si>
  <si>
    <t>DUYSSENS Luc</t>
  </si>
  <si>
    <t>JARDIN Guy</t>
  </si>
  <si>
    <t>MASSOELS Koen</t>
  </si>
  <si>
    <t>MOESEN Anne-Marie</t>
  </si>
  <si>
    <t>NEVEN Tommy</t>
  </si>
  <si>
    <t>OUDEBROUCKX Gust</t>
  </si>
  <si>
    <t>THOELEN Bart</t>
  </si>
  <si>
    <t>Regen</t>
  </si>
  <si>
    <t>Bewolkt</t>
  </si>
  <si>
    <t>Zon</t>
  </si>
  <si>
    <t>SERDONS Ghislain</t>
  </si>
  <si>
    <t>Gemiddelde 26-</t>
  </si>
  <si>
    <t>Gemiddelde 26+</t>
  </si>
  <si>
    <t>Km</t>
  </si>
  <si>
    <t>Boirs 26-</t>
  </si>
  <si>
    <t xml:space="preserve">BLM </t>
  </si>
  <si>
    <t>Corswarem 26-</t>
  </si>
  <si>
    <t>Waremme 26+</t>
  </si>
  <si>
    <t>Riemst 26-</t>
  </si>
  <si>
    <t>Racour 26-</t>
  </si>
  <si>
    <t>Wommersom 26-</t>
  </si>
  <si>
    <t>Hannuit 26+</t>
  </si>
  <si>
    <t>Waanrode 26-</t>
  </si>
  <si>
    <t>Stockay 26+</t>
  </si>
  <si>
    <t>Fallais 26-</t>
  </si>
  <si>
    <t>Rillaar 26+</t>
  </si>
  <si>
    <t>Assent 26-</t>
  </si>
  <si>
    <t>Hollogne s/ Geer 26+</t>
  </si>
  <si>
    <t>Plaats</t>
  </si>
  <si>
    <t>HENDRICKX Luc</t>
  </si>
  <si>
    <t>DEVALCKENAERE Sven</t>
  </si>
  <si>
    <t>CAC</t>
  </si>
  <si>
    <t>Tessenderlo 26-</t>
  </si>
  <si>
    <t>Haspengouw 26-</t>
  </si>
  <si>
    <t>Geetbets 26-</t>
  </si>
  <si>
    <t>BILLEN Ronny</t>
  </si>
  <si>
    <t>BUELENS Ludo</t>
  </si>
  <si>
    <t>FEYTONS Paul</t>
  </si>
  <si>
    <t>LAMBRECKS Katie</t>
  </si>
  <si>
    <t>VANDEZANDE Els</t>
  </si>
  <si>
    <t>RAC Donk</t>
  </si>
  <si>
    <t>Drieslinter 26-</t>
  </si>
  <si>
    <t>Beverlo 26+</t>
  </si>
  <si>
    <t>Schaffen 26-</t>
  </si>
  <si>
    <t>Hageland Classic</t>
  </si>
  <si>
    <t>Bloesem Classic</t>
  </si>
  <si>
    <t>Thorn</t>
  </si>
  <si>
    <t>Marche les Dames</t>
  </si>
  <si>
    <t>Wilfried Cretskens</t>
  </si>
  <si>
    <t>Fexhe - Dinant - Fexhe</t>
  </si>
  <si>
    <t>Zelem</t>
  </si>
  <si>
    <t>Flèche de Wallonie</t>
  </si>
  <si>
    <t>Frans Schouben</t>
  </si>
  <si>
    <t>Maastricht 26+</t>
  </si>
  <si>
    <t>Ronde Zuid Limburg</t>
  </si>
  <si>
    <t>Landen -Trois Ponts - Landen</t>
  </si>
  <si>
    <t>Cahottes 26+</t>
  </si>
  <si>
    <t>Beverlo</t>
  </si>
  <si>
    <t>Oostkanton</t>
  </si>
  <si>
    <t>Averbode 26+</t>
  </si>
  <si>
    <t>Fexhe-La Redoute-Fexhe</t>
  </si>
  <si>
    <t>Eben Emael 26+</t>
  </si>
  <si>
    <t>Eifel Trophy</t>
  </si>
  <si>
    <t>Bierset 26-</t>
  </si>
  <si>
    <t>Engsbergen 26-</t>
  </si>
  <si>
    <t>Oudsbergen 26+</t>
  </si>
  <si>
    <t>Maasmechelen 26-</t>
  </si>
  <si>
    <t>Laakdal 26+</t>
  </si>
  <si>
    <t>Géants des Ardennes</t>
  </si>
  <si>
    <t>Kanne 26+</t>
  </si>
  <si>
    <t>Michel Wuyts Cl.</t>
  </si>
  <si>
    <t>Fietsvak. Rit 1</t>
  </si>
  <si>
    <t>Fietsvak. Rit 2</t>
  </si>
  <si>
    <t>Fietsvak. Rit 3</t>
  </si>
  <si>
    <t>Sven Nys Classic</t>
  </si>
  <si>
    <t>Primus Classic</t>
  </si>
  <si>
    <t>Geelse Wielervr.</t>
  </si>
  <si>
    <t>La Burdinale</t>
  </si>
  <si>
    <t>Rutten 26-</t>
  </si>
  <si>
    <t>Wommersom 26+</t>
  </si>
  <si>
    <t>KLASSEMENT 2018</t>
  </si>
  <si>
    <t>BLM Clubrit 26-</t>
  </si>
  <si>
    <t>BLM Clubri 26+</t>
  </si>
  <si>
    <t>LEPEZ Peter</t>
  </si>
  <si>
    <t>Afgelast</t>
  </si>
  <si>
    <t xml:space="preserve"> Afgelast</t>
  </si>
  <si>
    <t>Helecinel 26+</t>
  </si>
  <si>
    <t>Hakendover 26-</t>
  </si>
  <si>
    <t>Rekem 26-</t>
  </si>
  <si>
    <t>Koersel 26+</t>
  </si>
  <si>
    <t>CAC 98 km</t>
  </si>
  <si>
    <t>CAC 76 km</t>
  </si>
  <si>
    <t>Ronde van Limburg</t>
  </si>
  <si>
    <t>Rijkhoven 26-</t>
  </si>
  <si>
    <t>Tielt Winge 26+</t>
  </si>
  <si>
    <t>Alden Bieseen Classic</t>
  </si>
  <si>
    <t>MEYVISCH Stefan</t>
  </si>
  <si>
    <t>Maastricht 26-</t>
  </si>
  <si>
    <t>Transplantoux Classic</t>
  </si>
  <si>
    <t>Millen 26-</t>
  </si>
  <si>
    <t>Hollogne s/Geer 26+</t>
  </si>
  <si>
    <t>Heers 26-</t>
  </si>
  <si>
    <t>Montenaken 26-</t>
  </si>
  <si>
    <t>Veldwezelt 26+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</si>
</sst>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#,##0.00\ &quot;€&quot;"/>
    <numFmt numFmtId="167" formatCode="_-* #,##0.00\ [$€]_-;\-* #,##0.00\ [$€]_-;_-* &quot;-&quot;??\ [$€]_-;_-@_-"/>
    <numFmt numFmtId="168" formatCode="#,##0.00&quot; € &quot;;\-#,##0.00&quot; € &quot;;&quot; -&quot;#&quot; € &quot;;@\ "/>
    <numFmt numFmtId="169" formatCode="0\ ;\-0\ "/>
    <numFmt numFmtId="170" formatCode="_ * #,##0_ ;_ * \-#,##0_ ;_ * &quot;-&quot;??_ ;_ @_ "/>
    <numFmt numFmtId="171" formatCode="#,##0\ [$€-1];[Red]\-#,##0\ [$€-1]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</font>
    <font>
      <sz val="12"/>
      <name val="Calibri"/>
      <family val="2"/>
    </font>
    <font>
      <sz val="18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2"/>
      <name val="Calibri"/>
    </font>
    <font>
      <b/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theme="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theme="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</borders>
  <cellStyleXfs count="6">
    <xf numFmtId="0" fontId="0" fillId="0" borderId="0"/>
    <xf numFmtId="167" fontId="4" fillId="0" borderId="0" applyFont="0" applyFill="0" applyBorder="0" applyAlignment="0" applyProtection="0"/>
    <xf numFmtId="0" fontId="5" fillId="0" borderId="0"/>
    <xf numFmtId="0" fontId="8" fillId="0" borderId="0">
      <protection hidden="1"/>
    </xf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91">
    <xf numFmtId="0" fontId="0" fillId="0" borderId="0" xfId="0"/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2" fillId="0" borderId="0" xfId="0" applyFont="1"/>
    <xf numFmtId="0" fontId="12" fillId="6" borderId="2" xfId="0" applyFont="1" applyFill="1" applyBorder="1"/>
    <xf numFmtId="0" fontId="12" fillId="6" borderId="1" xfId="0" applyFont="1" applyFill="1" applyBorder="1"/>
    <xf numFmtId="0" fontId="12" fillId="0" borderId="0" xfId="0" applyFont="1" applyBorder="1"/>
    <xf numFmtId="0" fontId="10" fillId="0" borderId="15" xfId="2" applyFont="1" applyBorder="1"/>
    <xf numFmtId="0" fontId="12" fillId="6" borderId="16" xfId="0" applyFont="1" applyFill="1" applyBorder="1"/>
    <xf numFmtId="0" fontId="12" fillId="6" borderId="17" xfId="0" applyFont="1" applyFill="1" applyBorder="1"/>
    <xf numFmtId="0" fontId="11" fillId="4" borderId="18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vertical="center"/>
    </xf>
    <xf numFmtId="16" fontId="9" fillId="0" borderId="21" xfId="0" applyNumberFormat="1" applyFont="1" applyFill="1" applyBorder="1" applyAlignment="1">
      <alignment horizontal="left"/>
    </xf>
    <xf numFmtId="168" fontId="16" fillId="0" borderId="8" xfId="1" applyNumberFormat="1" applyFont="1" applyFill="1" applyBorder="1" applyAlignment="1" applyProtection="1">
      <alignment horizontal="center"/>
    </xf>
    <xf numFmtId="0" fontId="16" fillId="0" borderId="23" xfId="0" applyFont="1" applyBorder="1" applyAlignment="1">
      <alignment horizontal="center"/>
    </xf>
    <xf numFmtId="169" fontId="16" fillId="0" borderId="9" xfId="1" applyNumberFormat="1" applyFont="1" applyFill="1" applyBorder="1" applyAlignment="1" applyProtection="1">
      <alignment horizontal="center"/>
    </xf>
    <xf numFmtId="0" fontId="16" fillId="0" borderId="25" xfId="0" applyFont="1" applyBorder="1" applyAlignment="1">
      <alignment horizontal="center"/>
    </xf>
    <xf numFmtId="0" fontId="0" fillId="0" borderId="22" xfId="0" applyBorder="1"/>
    <xf numFmtId="164" fontId="0" fillId="0" borderId="8" xfId="5" applyFont="1" applyBorder="1"/>
    <xf numFmtId="164" fontId="0" fillId="0" borderId="8" xfId="0" applyNumberFormat="1" applyBorder="1"/>
    <xf numFmtId="164" fontId="0" fillId="0" borderId="23" xfId="0" applyNumberFormat="1" applyBorder="1"/>
    <xf numFmtId="164" fontId="16" fillId="0" borderId="8" xfId="5" applyFont="1" applyBorder="1" applyAlignment="1">
      <alignment horizontal="center"/>
    </xf>
    <xf numFmtId="164" fontId="0" fillId="0" borderId="0" xfId="5" applyFont="1"/>
    <xf numFmtId="1" fontId="16" fillId="0" borderId="9" xfId="4" applyNumberFormat="1" applyFont="1" applyBorder="1" applyAlignment="1">
      <alignment horizontal="center"/>
    </xf>
    <xf numFmtId="171" fontId="0" fillId="0" borderId="8" xfId="5" applyNumberFormat="1" applyFont="1" applyBorder="1"/>
    <xf numFmtId="0" fontId="12" fillId="6" borderId="13" xfId="0" applyFont="1" applyFill="1" applyBorder="1"/>
    <xf numFmtId="0" fontId="12" fillId="6" borderId="2" xfId="0" applyNumberFormat="1" applyFont="1" applyFill="1" applyBorder="1"/>
    <xf numFmtId="0" fontId="12" fillId="6" borderId="1" xfId="0" applyNumberFormat="1" applyFont="1" applyFill="1" applyBorder="1"/>
    <xf numFmtId="0" fontId="17" fillId="6" borderId="30" xfId="0" applyNumberFormat="1" applyFont="1" applyFill="1" applyBorder="1"/>
    <xf numFmtId="0" fontId="17" fillId="6" borderId="30" xfId="0" applyFont="1" applyFill="1" applyBorder="1"/>
    <xf numFmtId="0" fontId="3" fillId="0" borderId="27" xfId="2" applyNumberFormat="1" applyFont="1" applyBorder="1" applyAlignment="1"/>
    <xf numFmtId="0" fontId="3" fillId="0" borderId="26" xfId="2" applyNumberFormat="1" applyFont="1" applyBorder="1" applyAlignment="1"/>
    <xf numFmtId="0" fontId="11" fillId="4" borderId="3" xfId="0" applyFont="1" applyFill="1" applyBorder="1" applyAlignment="1">
      <alignment vertical="center"/>
    </xf>
    <xf numFmtId="0" fontId="3" fillId="0" borderId="28" xfId="2" applyNumberFormat="1" applyFont="1" applyBorder="1" applyAlignment="1"/>
    <xf numFmtId="0" fontId="3" fillId="0" borderId="31" xfId="2" applyNumberFormat="1" applyFont="1" applyBorder="1" applyAlignment="1"/>
    <xf numFmtId="0" fontId="3" fillId="0" borderId="29" xfId="2" applyNumberFormat="1" applyFont="1" applyBorder="1" applyAlignment="1"/>
    <xf numFmtId="0" fontId="3" fillId="0" borderId="32" xfId="2" applyNumberFormat="1" applyFont="1" applyBorder="1" applyAlignment="1"/>
    <xf numFmtId="0" fontId="3" fillId="0" borderId="33" xfId="2" applyNumberFormat="1" applyFont="1" applyBorder="1" applyAlignment="1"/>
    <xf numFmtId="0" fontId="3" fillId="0" borderId="34" xfId="2" applyNumberFormat="1" applyFont="1" applyBorder="1" applyAlignment="1"/>
    <xf numFmtId="0" fontId="3" fillId="0" borderId="29" xfId="0" applyFont="1" applyBorder="1" applyAlignment="1">
      <alignment horizontal="left"/>
    </xf>
    <xf numFmtId="0" fontId="2" fillId="0" borderId="29" xfId="2" applyNumberFormat="1" applyFont="1" applyBorder="1" applyAlignment="1"/>
    <xf numFmtId="0" fontId="18" fillId="6" borderId="14" xfId="0" applyNumberFormat="1" applyFont="1" applyFill="1" applyBorder="1" applyAlignment="1" applyProtection="1"/>
    <xf numFmtId="0" fontId="18" fillId="6" borderId="7" xfId="0" applyFont="1" applyFill="1" applyBorder="1"/>
    <xf numFmtId="0" fontId="18" fillId="6" borderId="13" xfId="0" applyFont="1" applyFill="1" applyBorder="1"/>
    <xf numFmtId="164" fontId="0" fillId="0" borderId="0" xfId="0" applyNumberFormat="1"/>
    <xf numFmtId="0" fontId="12" fillId="6" borderId="12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3" xfId="0" applyFont="1" applyBorder="1" applyAlignment="1">
      <alignment horizontal="center" textRotation="47" wrapText="1"/>
    </xf>
    <xf numFmtId="0" fontId="19" fillId="0" borderId="3" xfId="0" applyFont="1" applyFill="1" applyBorder="1" applyAlignment="1">
      <alignment horizontal="center" textRotation="47" wrapText="1"/>
    </xf>
    <xf numFmtId="0" fontId="19" fillId="2" borderId="3" xfId="0" applyFont="1" applyFill="1" applyBorder="1" applyAlignment="1">
      <alignment horizontal="center" textRotation="47" wrapText="1"/>
    </xf>
    <xf numFmtId="0" fontId="19" fillId="3" borderId="3" xfId="0" applyFont="1" applyFill="1" applyBorder="1" applyAlignment="1">
      <alignment horizontal="center" textRotation="47" wrapText="1"/>
    </xf>
    <xf numFmtId="0" fontId="19" fillId="2" borderId="3" xfId="0" applyFont="1" applyFill="1" applyBorder="1" applyAlignment="1">
      <alignment horizontal="center" textRotation="45"/>
    </xf>
    <xf numFmtId="0" fontId="19" fillId="0" borderId="3" xfId="0" applyFont="1" applyFill="1" applyBorder="1" applyAlignment="1">
      <alignment horizontal="center" textRotation="45"/>
    </xf>
    <xf numFmtId="14" fontId="19" fillId="0" borderId="3" xfId="0" applyNumberFormat="1" applyFont="1" applyFill="1" applyBorder="1" applyAlignment="1">
      <alignment horizontal="center" textRotation="45"/>
    </xf>
    <xf numFmtId="0" fontId="19" fillId="0" borderId="3" xfId="0" applyFont="1" applyFill="1" applyBorder="1" applyAlignment="1">
      <alignment horizontal="center" textRotation="45" wrapText="1"/>
    </xf>
    <xf numFmtId="0" fontId="19" fillId="0" borderId="0" xfId="0" applyFont="1" applyFill="1" applyAlignment="1">
      <alignment horizontal="center" textRotation="47" wrapText="1"/>
    </xf>
    <xf numFmtId="0" fontId="21" fillId="0" borderId="0" xfId="0" applyFont="1" applyFill="1" applyAlignment="1">
      <alignment horizontal="center" textRotation="47" wrapText="1"/>
    </xf>
    <xf numFmtId="0" fontId="19" fillId="0" borderId="0" xfId="0" applyFont="1" applyFill="1" applyAlignment="1">
      <alignment horizontal="center" textRotation="47"/>
    </xf>
    <xf numFmtId="0" fontId="19" fillId="0" borderId="0" xfId="0" applyFont="1" applyFill="1" applyAlignment="1">
      <alignment horizontal="center" textRotation="90"/>
    </xf>
    <xf numFmtId="0" fontId="19" fillId="0" borderId="0" xfId="0" applyFont="1" applyFill="1" applyAlignment="1">
      <alignment horizontal="center"/>
    </xf>
    <xf numFmtId="16" fontId="19" fillId="0" borderId="0" xfId="0" applyNumberFormat="1" applyFont="1" applyBorder="1" applyAlignment="1">
      <alignment horizontal="center"/>
    </xf>
    <xf numFmtId="16" fontId="19" fillId="0" borderId="0" xfId="0" applyNumberFormat="1" applyFont="1" applyFill="1" applyBorder="1" applyAlignment="1">
      <alignment horizontal="center"/>
    </xf>
    <xf numFmtId="16" fontId="19" fillId="0" borderId="0" xfId="0" quotePrefix="1" applyNumberFormat="1" applyFont="1" applyFill="1" applyBorder="1" applyAlignment="1">
      <alignment horizontal="center"/>
    </xf>
    <xf numFmtId="165" fontId="19" fillId="0" borderId="0" xfId="4" applyFont="1" applyFill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22" fillId="0" borderId="0" xfId="0" applyFont="1"/>
    <xf numFmtId="0" fontId="22" fillId="0" borderId="3" xfId="0" applyNumberFormat="1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170" fontId="22" fillId="0" borderId="3" xfId="4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quotePrefix="1" applyFont="1" applyFill="1" applyAlignment="1">
      <alignment horizontal="center"/>
    </xf>
    <xf numFmtId="9" fontId="22" fillId="0" borderId="0" xfId="0" applyNumberFormat="1" applyFont="1" applyFill="1" applyAlignment="1">
      <alignment horizontal="center"/>
    </xf>
    <xf numFmtId="166" fontId="22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38" xfId="2" applyFont="1" applyBorder="1"/>
    <xf numFmtId="0" fontId="22" fillId="0" borderId="38" xfId="2" applyFont="1" applyFill="1" applyBorder="1"/>
    <xf numFmtId="0" fontId="22" fillId="0" borderId="39" xfId="2" applyFont="1" applyBorder="1"/>
    <xf numFmtId="0" fontId="22" fillId="0" borderId="40" xfId="2" applyFont="1" applyFill="1" applyBorder="1"/>
    <xf numFmtId="0" fontId="22" fillId="0" borderId="41" xfId="2" applyFont="1" applyBorder="1"/>
    <xf numFmtId="0" fontId="22" fillId="0" borderId="26" xfId="2" applyFont="1" applyBorder="1"/>
    <xf numFmtId="0" fontId="22" fillId="0" borderId="40" xfId="0" applyFont="1" applyBorder="1" applyAlignment="1">
      <alignment horizontal="left"/>
    </xf>
    <xf numFmtId="0" fontId="22" fillId="0" borderId="42" xfId="2" applyFont="1" applyBorder="1"/>
    <xf numFmtId="0" fontId="22" fillId="0" borderId="0" xfId="0" applyFont="1" applyBorder="1" applyAlignment="1">
      <alignment horizontal="center"/>
    </xf>
    <xf numFmtId="0" fontId="22" fillId="0" borderId="10" xfId="2" applyFont="1" applyBorder="1"/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7" borderId="10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170" fontId="22" fillId="0" borderId="19" xfId="4" applyNumberFormat="1" applyFont="1" applyFill="1" applyBorder="1" applyAlignment="1">
      <alignment horizontal="center"/>
    </xf>
    <xf numFmtId="0" fontId="22" fillId="0" borderId="3" xfId="0" applyFont="1" applyBorder="1" applyAlignment="1">
      <alignment horizontal="left"/>
    </xf>
    <xf numFmtId="0" fontId="19" fillId="0" borderId="3" xfId="0" applyFont="1" applyBorder="1" applyAlignment="1">
      <alignment horizontal="center"/>
    </xf>
    <xf numFmtId="170" fontId="19" fillId="0" borderId="3" xfId="0" applyNumberFormat="1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2" fillId="7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Border="1"/>
    <xf numFmtId="0" fontId="9" fillId="0" borderId="3" xfId="0" applyFont="1" applyFill="1" applyBorder="1" applyAlignment="1">
      <alignment horizontal="center" textRotation="45"/>
    </xf>
    <xf numFmtId="0" fontId="10" fillId="0" borderId="38" xfId="2" applyFont="1" applyFill="1" applyBorder="1"/>
    <xf numFmtId="0" fontId="10" fillId="0" borderId="39" xfId="2" applyFont="1" applyBorder="1"/>
    <xf numFmtId="0" fontId="10" fillId="2" borderId="1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7" borderId="2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16" fontId="19" fillId="0" borderId="3" xfId="0" applyNumberFormat="1" applyFont="1" applyFill="1" applyBorder="1" applyAlignment="1">
      <alignment horizontal="left"/>
    </xf>
    <xf numFmtId="16" fontId="19" fillId="0" borderId="36" xfId="0" applyNumberFormat="1" applyFont="1" applyBorder="1" applyAlignment="1">
      <alignment horizontal="center"/>
    </xf>
    <xf numFmtId="16" fontId="19" fillId="0" borderId="3" xfId="0" applyNumberFormat="1" applyFont="1" applyBorder="1" applyAlignment="1"/>
    <xf numFmtId="16" fontId="19" fillId="0" borderId="3" xfId="0" applyNumberFormat="1" applyFont="1" applyFill="1" applyBorder="1" applyAlignment="1">
      <alignment horizontal="center"/>
    </xf>
    <xf numFmtId="16" fontId="19" fillId="2" borderId="3" xfId="0" applyNumberFormat="1" applyFont="1" applyFill="1" applyBorder="1" applyAlignment="1">
      <alignment horizontal="center"/>
    </xf>
    <xf numFmtId="16" fontId="19" fillId="7" borderId="3" xfId="0" applyNumberFormat="1" applyFont="1" applyFill="1" applyBorder="1" applyAlignment="1">
      <alignment horizontal="center"/>
    </xf>
    <xf numFmtId="16" fontId="19" fillId="3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textRotation="47" wrapText="1"/>
    </xf>
    <xf numFmtId="16" fontId="19" fillId="8" borderId="3" xfId="0" applyNumberFormat="1" applyFont="1" applyFill="1" applyBorder="1" applyAlignment="1">
      <alignment horizontal="center"/>
    </xf>
    <xf numFmtId="0" fontId="22" fillId="8" borderId="2" xfId="0" applyFont="1" applyFill="1" applyBorder="1" applyAlignment="1">
      <alignment horizontal="center"/>
    </xf>
    <xf numFmtId="0" fontId="22" fillId="8" borderId="1" xfId="0" applyFont="1" applyFill="1" applyBorder="1" applyAlignment="1">
      <alignment horizontal="center"/>
    </xf>
    <xf numFmtId="0" fontId="22" fillId="8" borderId="10" xfId="0" applyFont="1" applyFill="1" applyBorder="1" applyAlignment="1">
      <alignment horizontal="center"/>
    </xf>
    <xf numFmtId="0" fontId="22" fillId="8" borderId="3" xfId="0" applyNumberFormat="1" applyFont="1" applyFill="1" applyBorder="1" applyAlignment="1">
      <alignment horizontal="center"/>
    </xf>
    <xf numFmtId="0" fontId="22" fillId="8" borderId="3" xfId="0" applyFont="1" applyFill="1" applyBorder="1" applyAlignment="1">
      <alignment horizontal="center"/>
    </xf>
    <xf numFmtId="0" fontId="22" fillId="8" borderId="0" xfId="0" applyFont="1" applyFill="1" applyAlignment="1">
      <alignment horizontal="center"/>
    </xf>
    <xf numFmtId="0" fontId="9" fillId="8" borderId="3" xfId="0" applyFont="1" applyFill="1" applyBorder="1" applyAlignment="1">
      <alignment horizontal="center" textRotation="47" wrapText="1"/>
    </xf>
    <xf numFmtId="0" fontId="22" fillId="2" borderId="10" xfId="0" applyFont="1" applyFill="1" applyBorder="1" applyAlignment="1">
      <alignment horizontal="center"/>
    </xf>
    <xf numFmtId="0" fontId="22" fillId="2" borderId="3" xfId="0" applyNumberFormat="1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 textRotation="47" wrapText="1"/>
    </xf>
    <xf numFmtId="0" fontId="9" fillId="7" borderId="3" xfId="0" applyFont="1" applyFill="1" applyBorder="1" applyAlignment="1">
      <alignment horizontal="center" textRotation="47" wrapText="1"/>
    </xf>
    <xf numFmtId="0" fontId="9" fillId="9" borderId="3" xfId="0" applyFont="1" applyFill="1" applyBorder="1" applyAlignment="1">
      <alignment horizontal="center" textRotation="47" wrapText="1"/>
    </xf>
    <xf numFmtId="16" fontId="19" fillId="9" borderId="3" xfId="0" applyNumberFormat="1" applyFont="1" applyFill="1" applyBorder="1" applyAlignment="1">
      <alignment horizontal="center"/>
    </xf>
    <xf numFmtId="0" fontId="22" fillId="9" borderId="2" xfId="0" applyFont="1" applyFill="1" applyBorder="1" applyAlignment="1">
      <alignment horizontal="center"/>
    </xf>
    <xf numFmtId="0" fontId="22" fillId="9" borderId="1" xfId="0" applyFont="1" applyFill="1" applyBorder="1" applyAlignment="1">
      <alignment horizontal="center"/>
    </xf>
    <xf numFmtId="0" fontId="22" fillId="9" borderId="10" xfId="0" applyFont="1" applyFill="1" applyBorder="1" applyAlignment="1">
      <alignment horizontal="center"/>
    </xf>
    <xf numFmtId="0" fontId="22" fillId="9" borderId="3" xfId="0" applyNumberFormat="1" applyFont="1" applyFill="1" applyBorder="1" applyAlignment="1">
      <alignment horizontal="center"/>
    </xf>
    <xf numFmtId="0" fontId="22" fillId="9" borderId="3" xfId="0" applyFont="1" applyFill="1" applyBorder="1" applyAlignment="1">
      <alignment horizontal="center"/>
    </xf>
    <xf numFmtId="0" fontId="22" fillId="9" borderId="0" xfId="0" applyFont="1" applyFill="1" applyAlignment="1">
      <alignment horizontal="center"/>
    </xf>
    <xf numFmtId="0" fontId="19" fillId="9" borderId="3" xfId="0" applyFont="1" applyFill="1" applyBorder="1" applyAlignment="1" applyProtection="1">
      <alignment horizontal="center" textRotation="47" wrapText="1"/>
      <protection locked="0"/>
    </xf>
    <xf numFmtId="16" fontId="19" fillId="9" borderId="3" xfId="0" applyNumberFormat="1" applyFont="1" applyFill="1" applyBorder="1" applyAlignment="1" applyProtection="1">
      <alignment horizontal="center"/>
      <protection locked="0"/>
    </xf>
    <xf numFmtId="0" fontId="22" fillId="9" borderId="1" xfId="0" applyFont="1" applyFill="1" applyBorder="1" applyAlignment="1" applyProtection="1">
      <alignment horizontal="center"/>
      <protection locked="0"/>
    </xf>
    <xf numFmtId="0" fontId="22" fillId="9" borderId="10" xfId="0" applyFont="1" applyFill="1" applyBorder="1" applyAlignment="1" applyProtection="1">
      <alignment horizontal="center"/>
      <protection locked="0"/>
    </xf>
    <xf numFmtId="0" fontId="22" fillId="9" borderId="0" xfId="0" applyFont="1" applyFill="1" applyAlignment="1" applyProtection="1">
      <alignment horizontal="center"/>
      <protection locked="0"/>
    </xf>
    <xf numFmtId="0" fontId="9" fillId="9" borderId="3" xfId="0" applyFont="1" applyFill="1" applyBorder="1" applyAlignment="1" applyProtection="1">
      <alignment horizontal="center" textRotation="47" wrapText="1"/>
      <protection locked="0"/>
    </xf>
    <xf numFmtId="14" fontId="9" fillId="0" borderId="3" xfId="0" applyNumberFormat="1" applyFont="1" applyFill="1" applyBorder="1" applyAlignment="1">
      <alignment horizontal="center" textRotation="45"/>
    </xf>
    <xf numFmtId="0" fontId="9" fillId="2" borderId="3" xfId="0" applyFont="1" applyFill="1" applyBorder="1" applyAlignment="1">
      <alignment horizontal="center" textRotation="45"/>
    </xf>
    <xf numFmtId="16" fontId="9" fillId="9" borderId="3" xfId="0" applyNumberFormat="1" applyFont="1" applyFill="1" applyBorder="1" applyAlignment="1" applyProtection="1">
      <alignment horizontal="center"/>
      <protection locked="0"/>
    </xf>
    <xf numFmtId="16" fontId="9" fillId="0" borderId="3" xfId="0" applyNumberFormat="1" applyFont="1" applyFill="1" applyBorder="1" applyAlignment="1">
      <alignment horizontal="center"/>
    </xf>
    <xf numFmtId="0" fontId="0" fillId="0" borderId="0" xfId="0" applyFont="1"/>
    <xf numFmtId="16" fontId="19" fillId="2" borderId="36" xfId="0" applyNumberFormat="1" applyFont="1" applyFill="1" applyBorder="1" applyAlignment="1">
      <alignment horizontal="center"/>
    </xf>
    <xf numFmtId="0" fontId="22" fillId="2" borderId="10" xfId="2" applyFont="1" applyFill="1" applyBorder="1"/>
    <xf numFmtId="0" fontId="22" fillId="2" borderId="0" xfId="0" applyFont="1" applyFill="1" applyAlignment="1">
      <alignment horizontal="left"/>
    </xf>
    <xf numFmtId="0" fontId="10" fillId="0" borderId="36" xfId="0" applyNumberFormat="1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horizontal="center"/>
    </xf>
    <xf numFmtId="0" fontId="3" fillId="0" borderId="44" xfId="2" applyNumberFormat="1" applyFont="1" applyBorder="1" applyAlignment="1"/>
    <xf numFmtId="0" fontId="3" fillId="0" borderId="45" xfId="2" applyNumberFormat="1" applyFont="1" applyBorder="1" applyAlignment="1"/>
    <xf numFmtId="0" fontId="17" fillId="6" borderId="46" xfId="0" applyNumberFormat="1" applyFont="1" applyFill="1" applyBorder="1"/>
    <xf numFmtId="0" fontId="17" fillId="6" borderId="46" xfId="0" applyFont="1" applyFill="1" applyBorder="1"/>
    <xf numFmtId="0" fontId="1" fillId="0" borderId="1" xfId="2" applyNumberFormat="1" applyFont="1" applyFill="1" applyBorder="1" applyAlignment="1"/>
    <xf numFmtId="0" fontId="0" fillId="0" borderId="1" xfId="0" applyBorder="1"/>
    <xf numFmtId="0" fontId="18" fillId="6" borderId="16" xfId="0" applyFont="1" applyFill="1" applyBorder="1"/>
    <xf numFmtId="0" fontId="15" fillId="6" borderId="16" xfId="0" applyFont="1" applyFill="1" applyBorder="1"/>
    <xf numFmtId="0" fontId="9" fillId="0" borderId="35" xfId="0" applyFont="1" applyFill="1" applyBorder="1" applyAlignment="1">
      <alignment horizontal="center" textRotation="47" wrapText="1"/>
    </xf>
    <xf numFmtId="0" fontId="10" fillId="0" borderId="0" xfId="0" applyFont="1" applyAlignment="1">
      <alignment horizontal="left"/>
    </xf>
    <xf numFmtId="0" fontId="10" fillId="8" borderId="1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6" fillId="0" borderId="22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68" fontId="16" fillId="0" borderId="8" xfId="1" applyNumberFormat="1" applyFont="1" applyFill="1" applyBorder="1" applyAlignment="1" applyProtection="1">
      <alignment horizontal="center" vertical="center"/>
    </xf>
    <xf numFmtId="168" fontId="16" fillId="0" borderId="9" xfId="1" applyNumberFormat="1" applyFont="1" applyFill="1" applyBorder="1" applyAlignment="1" applyProtection="1">
      <alignment horizontal="center" vertical="center"/>
    </xf>
  </cellXfs>
  <cellStyles count="6">
    <cellStyle name="Euro" xfId="1" xr:uid="{00000000-0005-0000-0000-000000000000}"/>
    <cellStyle name="Komma" xfId="4" builtinId="3"/>
    <cellStyle name="Standaard" xfId="0" builtinId="0"/>
    <cellStyle name="Standaard_deelnames " xfId="2" xr:uid="{00000000-0005-0000-0000-000003000000}"/>
    <cellStyle name="Stijl 1" xfId="3" xr:uid="{00000000-0005-0000-0000-000004000000}"/>
    <cellStyle name="Valuta" xfId="5" builtinId="4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/>
        <right style="medium">
          <color indexed="8"/>
        </right>
        <top style="thin">
          <color indexed="8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4" tint="0.79998168889431442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solid">
          <fgColor theme="4"/>
          <bgColor rgb="FF0070C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color rgb="FFFF0000"/>
      </font>
    </dxf>
    <dxf>
      <font>
        <color theme="4" tint="0.79998168889431442"/>
      </font>
    </dxf>
    <dxf>
      <font>
        <color rgb="FFFF0000"/>
      </font>
    </dxf>
    <dxf>
      <font>
        <color theme="4" tint="0.79998168889431442"/>
      </font>
    </dxf>
    <dxf>
      <font>
        <color rgb="FFFF0000"/>
      </font>
    </dxf>
    <dxf>
      <font>
        <color theme="4" tint="0.79998168889431442"/>
      </font>
    </dxf>
  </dxfs>
  <tableStyles count="0" defaultTableStyle="TableStyleMedium9" defaultPivotStyle="PivotStyleLight16"/>
  <colors>
    <mruColors>
      <color rgb="FF00CC00"/>
      <color rgb="FF00FF00"/>
      <color rgb="FF33CC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2:G69" totalsRowCount="1" headerRowDxfId="17" dataDxfId="15" headerRowBorderDxfId="16" tableBorderDxfId="14">
  <sortState ref="A3:G68">
    <sortCondition descending="1" ref="C3:C68"/>
    <sortCondition descending="1" ref="B3:B68"/>
    <sortCondition ref="A3:A68"/>
  </sortState>
  <tableColumns count="7">
    <tableColumn id="1" xr3:uid="{00000000-0010-0000-0000-000001000000}" name="Naam" totalsRowLabel="Totaal" dataDxfId="13" totalsRowDxfId="12" dataCellStyle="Standaard_deelnames "/>
    <tableColumn id="2" xr3:uid="{00000000-0010-0000-0000-000002000000}" name="Aantal KM" totalsRowFunction="sum" dataDxfId="11" totalsRowDxfId="10">
      <calculatedColumnFormula>'Deelnames '!DK3</calculatedColumnFormula>
    </tableColumn>
    <tableColumn id="3" xr3:uid="{00000000-0010-0000-0000-000003000000}" name="Aantal ritten" totalsRowFunction="sum" dataDxfId="9" totalsRowDxfId="8">
      <calculatedColumnFormula>'Deelnames '!DL3</calculatedColumnFormula>
    </tableColumn>
    <tableColumn id="4" xr3:uid="{00000000-0010-0000-0000-000004000000}" name="Aantal tot 20 ritten" dataDxfId="7" totalsRowDxfId="6">
      <calculatedColumnFormula>20-C3</calculatedColumnFormula>
    </tableColumn>
    <tableColumn id="5" xr3:uid="{00000000-0010-0000-0000-000005000000}" name="Achterstand (km) op leider" dataDxfId="5" totalsRowDxfId="4">
      <calculatedColumnFormula>$B$3-B4</calculatedColumnFormula>
    </tableColumn>
    <tableColumn id="6" xr3:uid="{00000000-0010-0000-0000-000006000000}" name="Achterstand (km) op voorganger" dataDxfId="3" totalsRowDxfId="2">
      <calculatedColumnFormula>+B2-Tabel1[[#This Row],[Aantal KM]]</calculatedColumnFormula>
    </tableColumn>
    <tableColumn id="7" xr3:uid="{00000000-0010-0000-0000-000007000000}" name="Reden eventuele vrijstelling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X564"/>
  <sheetViews>
    <sheetView tabSelected="1" zoomScale="85" zoomScaleNormal="85" workbookViewId="0">
      <pane xSplit="2" ySplit="2" topLeftCell="CK9" activePane="bottomRight" state="frozenSplit"/>
      <selection pane="topRight"/>
      <selection pane="bottomLeft"/>
      <selection pane="bottomRight" activeCell="CF11" sqref="CF11"/>
    </sheetView>
  </sheetViews>
  <sheetFormatPr defaultColWidth="9.140625" defaultRowHeight="15" x14ac:dyDescent="0.25"/>
  <cols>
    <col min="1" max="1" width="5.28515625" style="91" customWidth="1"/>
    <col min="2" max="2" width="23.7109375" style="115" customWidth="1"/>
    <col min="3" max="3" width="8" style="172" customWidth="1"/>
    <col min="4" max="9" width="7.7109375" style="91" customWidth="1"/>
    <col min="10" max="16" width="7.7109375" style="87" customWidth="1"/>
    <col min="17" max="19" width="7.7109375" style="91" customWidth="1"/>
    <col min="20" max="20" width="7.7109375" style="143" customWidth="1"/>
    <col min="21" max="22" width="7.7109375" style="87" customWidth="1"/>
    <col min="23" max="23" width="7.7109375" style="148" customWidth="1"/>
    <col min="24" max="25" width="7.7109375" style="87" customWidth="1"/>
    <col min="26" max="26" width="7.7109375" style="158" customWidth="1"/>
    <col min="27" max="30" width="7.7109375" style="87" customWidth="1"/>
    <col min="31" max="31" width="7.7109375" style="158" customWidth="1"/>
    <col min="32" max="33" width="7.7109375" style="87" customWidth="1"/>
    <col min="34" max="34" width="7.7109375" style="91" customWidth="1"/>
    <col min="35" max="35" width="7.7109375" style="143" customWidth="1"/>
    <col min="36" max="36" width="7.7109375" style="91" customWidth="1"/>
    <col min="37" max="37" width="7.7109375" style="143" customWidth="1"/>
    <col min="38" max="39" width="7.7109375" style="87" customWidth="1"/>
    <col min="40" max="40" width="7.7109375" style="143" customWidth="1"/>
    <col min="41" max="45" width="7.7109375" style="87" customWidth="1"/>
    <col min="46" max="46" width="7.7109375" style="143" customWidth="1"/>
    <col min="47" max="47" width="7.7109375" style="116" customWidth="1"/>
    <col min="48" max="54" width="7.7109375" style="87" customWidth="1"/>
    <col min="55" max="55" width="7.7109375" style="163" customWidth="1"/>
    <col min="56" max="56" width="7.7109375" style="158" customWidth="1"/>
    <col min="57" max="59" width="7.7109375" style="87" customWidth="1"/>
    <col min="60" max="60" width="7.7109375" style="163" customWidth="1"/>
    <col min="61" max="62" width="7.7109375" style="91" customWidth="1"/>
    <col min="63" max="63" width="7.7109375" style="87" customWidth="1"/>
    <col min="64" max="64" width="7.7109375" style="143" customWidth="1"/>
    <col min="65" max="66" width="7.7109375" style="91" customWidth="1"/>
    <col min="67" max="67" width="7.7109375" style="87" customWidth="1"/>
    <col min="68" max="69" width="7.7109375" style="91" customWidth="1"/>
    <col min="70" max="72" width="7.7109375" style="87" customWidth="1"/>
    <col min="73" max="73" width="7.7109375" style="143" customWidth="1"/>
    <col min="74" max="78" width="7.7109375" style="87" customWidth="1"/>
    <col min="79" max="79" width="7.7109375" style="163" customWidth="1"/>
    <col min="80" max="83" width="7.7109375" style="87" customWidth="1"/>
    <col min="84" max="84" width="7.7109375" style="117" customWidth="1"/>
    <col min="85" max="85" width="7.7109375" style="143" customWidth="1"/>
    <col min="86" max="90" width="7.7109375" style="117" customWidth="1"/>
    <col min="91" max="93" width="7.7109375" style="163" customWidth="1"/>
    <col min="94" max="95" width="7.7109375" style="143" customWidth="1"/>
    <col min="96" max="97" width="7.7109375" style="91" customWidth="1"/>
    <col min="98" max="98" width="7.7109375" style="143" customWidth="1"/>
    <col min="99" max="104" width="7.7109375" style="91" customWidth="1"/>
    <col min="105" max="105" width="7.7109375" style="163" customWidth="1"/>
    <col min="106" max="106" width="7.7109375" style="91" customWidth="1"/>
    <col min="107" max="107" width="7.7109375" style="83" customWidth="1"/>
    <col min="108" max="108" width="7.7109375" style="143" customWidth="1"/>
    <col min="109" max="109" width="7.7109375" style="83" customWidth="1"/>
    <col min="110" max="113" width="7.7109375" style="118" customWidth="1"/>
    <col min="114" max="114" width="9.140625" style="83"/>
    <col min="115" max="115" width="12.140625" style="91" customWidth="1"/>
    <col min="116" max="142" width="10.140625" style="91" customWidth="1"/>
    <col min="143" max="143" width="10.140625" style="91" bestFit="1" customWidth="1"/>
    <col min="144" max="144" width="10.140625" style="91" customWidth="1"/>
    <col min="145" max="145" width="9.7109375" style="91" bestFit="1" customWidth="1"/>
    <col min="146" max="16384" width="9.140625" style="91"/>
  </cols>
  <sheetData>
    <row r="1" spans="1:218" s="57" customFormat="1" ht="67.5" customHeight="1" thickBot="1" x14ac:dyDescent="0.4">
      <c r="B1" s="58">
        <v>2018</v>
      </c>
      <c r="C1" s="149" t="s">
        <v>147</v>
      </c>
      <c r="D1" s="59" t="s">
        <v>103</v>
      </c>
      <c r="E1" s="59" t="s">
        <v>75</v>
      </c>
      <c r="F1" s="59" t="s">
        <v>98</v>
      </c>
      <c r="G1" s="60" t="s">
        <v>76</v>
      </c>
      <c r="H1" s="60" t="s">
        <v>77</v>
      </c>
      <c r="I1" s="61" t="s">
        <v>122</v>
      </c>
      <c r="J1" s="136" t="s">
        <v>188</v>
      </c>
      <c r="K1" s="136" t="s">
        <v>189</v>
      </c>
      <c r="L1" s="61" t="s">
        <v>78</v>
      </c>
      <c r="M1" s="60" t="s">
        <v>123</v>
      </c>
      <c r="N1" s="60" t="s">
        <v>124</v>
      </c>
      <c r="O1" s="136" t="s">
        <v>148</v>
      </c>
      <c r="P1" s="136" t="s">
        <v>149</v>
      </c>
      <c r="Q1" s="61" t="s">
        <v>83</v>
      </c>
      <c r="R1" s="136" t="s">
        <v>150</v>
      </c>
      <c r="S1" s="60" t="s">
        <v>80</v>
      </c>
      <c r="T1" s="144" t="s">
        <v>151</v>
      </c>
      <c r="U1" s="60" t="s">
        <v>81</v>
      </c>
      <c r="V1" s="60" t="s">
        <v>79</v>
      </c>
      <c r="W1" s="149" t="s">
        <v>152</v>
      </c>
      <c r="X1" s="136" t="s">
        <v>125</v>
      </c>
      <c r="Y1" s="60" t="s">
        <v>82</v>
      </c>
      <c r="Z1" s="151" t="s">
        <v>153</v>
      </c>
      <c r="AA1" s="136" t="s">
        <v>191</v>
      </c>
      <c r="AB1" s="183" t="s">
        <v>192</v>
      </c>
      <c r="AC1" s="136" t="s">
        <v>88</v>
      </c>
      <c r="AD1" s="136" t="s">
        <v>193</v>
      </c>
      <c r="AE1" s="151" t="s">
        <v>154</v>
      </c>
      <c r="AF1" s="136" t="s">
        <v>194</v>
      </c>
      <c r="AG1" s="136" t="s">
        <v>196</v>
      </c>
      <c r="AH1" s="149" t="s">
        <v>155</v>
      </c>
      <c r="AI1" s="144" t="s">
        <v>156</v>
      </c>
      <c r="AJ1" s="149" t="s">
        <v>157</v>
      </c>
      <c r="AK1" s="144" t="s">
        <v>158</v>
      </c>
      <c r="AL1" s="136" t="s">
        <v>86</v>
      </c>
      <c r="AM1" s="136" t="s">
        <v>101</v>
      </c>
      <c r="AN1" s="144" t="s">
        <v>159</v>
      </c>
      <c r="AO1" s="136" t="s">
        <v>195</v>
      </c>
      <c r="AP1" s="136" t="s">
        <v>160</v>
      </c>
      <c r="AQ1" s="136" t="s">
        <v>139</v>
      </c>
      <c r="AR1" s="136" t="s">
        <v>85</v>
      </c>
      <c r="AS1" s="149" t="s">
        <v>161</v>
      </c>
      <c r="AT1" s="144" t="s">
        <v>162</v>
      </c>
      <c r="AU1" s="150" t="s">
        <v>104</v>
      </c>
      <c r="AV1" s="150" t="s">
        <v>87</v>
      </c>
      <c r="AW1" s="62" t="s">
        <v>138</v>
      </c>
      <c r="AX1" s="136" t="s">
        <v>197</v>
      </c>
      <c r="AY1" s="136" t="s">
        <v>198</v>
      </c>
      <c r="AZ1" s="60" t="s">
        <v>199</v>
      </c>
      <c r="BA1" s="60" t="s">
        <v>121</v>
      </c>
      <c r="BB1" s="136" t="s">
        <v>163</v>
      </c>
      <c r="BC1" s="159" t="s">
        <v>89</v>
      </c>
      <c r="BD1" s="159" t="s">
        <v>89</v>
      </c>
      <c r="BE1" s="136" t="s">
        <v>164</v>
      </c>
      <c r="BF1" s="136" t="s">
        <v>200</v>
      </c>
      <c r="BG1" s="136" t="s">
        <v>201</v>
      </c>
      <c r="BH1" s="164" t="s">
        <v>165</v>
      </c>
      <c r="BI1" s="60" t="s">
        <v>126</v>
      </c>
      <c r="BJ1" s="136" t="s">
        <v>166</v>
      </c>
      <c r="BK1" s="61" t="s">
        <v>90</v>
      </c>
      <c r="BL1" s="144" t="s">
        <v>167</v>
      </c>
      <c r="BM1" s="136" t="s">
        <v>127</v>
      </c>
      <c r="BN1" s="136" t="s">
        <v>168</v>
      </c>
      <c r="BO1" s="61" t="s">
        <v>202</v>
      </c>
      <c r="BP1" s="136" t="s">
        <v>131</v>
      </c>
      <c r="BQ1" s="136" t="s">
        <v>128</v>
      </c>
      <c r="BR1" s="61" t="s">
        <v>91</v>
      </c>
      <c r="BS1" s="60" t="s">
        <v>129</v>
      </c>
      <c r="BT1" s="60" t="s">
        <v>130</v>
      </c>
      <c r="BU1" s="144" t="s">
        <v>169</v>
      </c>
      <c r="BV1" s="136" t="s">
        <v>170</v>
      </c>
      <c r="BW1" s="136" t="s">
        <v>105</v>
      </c>
      <c r="BX1" s="61" t="s">
        <v>92</v>
      </c>
      <c r="BY1" s="60" t="s">
        <v>94</v>
      </c>
      <c r="BZ1" s="60" t="s">
        <v>132</v>
      </c>
      <c r="CA1" s="164" t="s">
        <v>93</v>
      </c>
      <c r="CB1" s="136" t="s">
        <v>171</v>
      </c>
      <c r="CC1" s="136" t="s">
        <v>172</v>
      </c>
      <c r="CD1" s="136" t="s">
        <v>173</v>
      </c>
      <c r="CE1" s="136" t="s">
        <v>174</v>
      </c>
      <c r="CF1" s="63" t="s">
        <v>95</v>
      </c>
      <c r="CG1" s="144" t="s">
        <v>175</v>
      </c>
      <c r="CH1" s="119" t="s">
        <v>204</v>
      </c>
      <c r="CI1" s="165" t="s">
        <v>176</v>
      </c>
      <c r="CJ1" s="166" t="s">
        <v>177</v>
      </c>
      <c r="CK1" s="65" t="s">
        <v>140</v>
      </c>
      <c r="CL1" s="119" t="s">
        <v>100</v>
      </c>
      <c r="CM1" s="164" t="s">
        <v>178</v>
      </c>
      <c r="CN1" s="164" t="s">
        <v>179</v>
      </c>
      <c r="CO1" s="164" t="s">
        <v>180</v>
      </c>
      <c r="CP1" s="144" t="s">
        <v>181</v>
      </c>
      <c r="CQ1" s="144" t="s">
        <v>205</v>
      </c>
      <c r="CR1" s="119" t="s">
        <v>206</v>
      </c>
      <c r="CS1" s="119" t="s">
        <v>84</v>
      </c>
      <c r="CT1" s="144" t="s">
        <v>182</v>
      </c>
      <c r="CU1" s="119" t="s">
        <v>133</v>
      </c>
      <c r="CV1" s="119" t="s">
        <v>207</v>
      </c>
      <c r="CW1" s="119" t="s">
        <v>97</v>
      </c>
      <c r="CX1" s="119" t="s">
        <v>191</v>
      </c>
      <c r="CY1" s="119" t="s">
        <v>208</v>
      </c>
      <c r="CZ1" s="64" t="s">
        <v>134</v>
      </c>
      <c r="DA1" s="164" t="s">
        <v>183</v>
      </c>
      <c r="DB1" s="119" t="s">
        <v>141</v>
      </c>
      <c r="DC1" s="64" t="s">
        <v>96</v>
      </c>
      <c r="DD1" s="144" t="s">
        <v>184</v>
      </c>
      <c r="DE1" s="119" t="s">
        <v>209</v>
      </c>
      <c r="DF1" s="119" t="s">
        <v>210</v>
      </c>
      <c r="DG1" s="119" t="s">
        <v>185</v>
      </c>
      <c r="DH1" s="119" t="s">
        <v>186</v>
      </c>
      <c r="DI1" s="64" t="s">
        <v>102</v>
      </c>
      <c r="DK1" s="66" t="s">
        <v>2</v>
      </c>
      <c r="DL1" s="66" t="s">
        <v>4</v>
      </c>
      <c r="DM1" s="66" t="s">
        <v>5</v>
      </c>
      <c r="DN1" s="66" t="s">
        <v>6</v>
      </c>
      <c r="DO1" s="67"/>
      <c r="DP1" s="67"/>
      <c r="DR1" s="68"/>
      <c r="DS1" s="67"/>
      <c r="DT1" s="68"/>
      <c r="DU1" s="67"/>
      <c r="DV1" s="68"/>
      <c r="DW1" s="67"/>
      <c r="DX1" s="68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9"/>
      <c r="EO1" s="67"/>
      <c r="EP1" s="70"/>
      <c r="EQ1" s="70"/>
      <c r="ER1" s="70"/>
      <c r="ES1" s="70"/>
      <c r="ET1" s="70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</row>
    <row r="2" spans="1:218" s="72" customFormat="1" ht="15.75" thickBot="1" x14ac:dyDescent="0.3">
      <c r="B2" s="129" t="s">
        <v>0</v>
      </c>
      <c r="C2" s="170">
        <v>43162</v>
      </c>
      <c r="D2" s="130">
        <v>42798</v>
      </c>
      <c r="E2" s="131">
        <v>43170</v>
      </c>
      <c r="F2" s="131">
        <v>43170</v>
      </c>
      <c r="G2" s="132">
        <v>43177</v>
      </c>
      <c r="H2" s="132">
        <v>43177</v>
      </c>
      <c r="I2" s="133">
        <v>43183</v>
      </c>
      <c r="J2" s="132">
        <v>43184</v>
      </c>
      <c r="K2" s="132">
        <v>43184</v>
      </c>
      <c r="L2" s="133">
        <v>43190</v>
      </c>
      <c r="M2" s="132">
        <v>43191</v>
      </c>
      <c r="N2" s="132">
        <v>43191</v>
      </c>
      <c r="O2" s="132">
        <v>43192</v>
      </c>
      <c r="P2" s="132">
        <v>43192</v>
      </c>
      <c r="Q2" s="133">
        <v>43197</v>
      </c>
      <c r="R2" s="132">
        <v>43198</v>
      </c>
      <c r="S2" s="132">
        <v>43198</v>
      </c>
      <c r="T2" s="137">
        <v>43204</v>
      </c>
      <c r="U2" s="132">
        <v>43205</v>
      </c>
      <c r="V2" s="132">
        <v>43205</v>
      </c>
      <c r="W2" s="133">
        <v>43211</v>
      </c>
      <c r="X2" s="132">
        <v>43212</v>
      </c>
      <c r="Y2" s="132">
        <v>43212</v>
      </c>
      <c r="Z2" s="152">
        <v>43218</v>
      </c>
      <c r="AA2" s="132">
        <v>43219</v>
      </c>
      <c r="AB2" s="132">
        <v>43219</v>
      </c>
      <c r="AC2" s="132">
        <v>43221</v>
      </c>
      <c r="AD2" s="132">
        <v>42856</v>
      </c>
      <c r="AE2" s="152">
        <v>43225</v>
      </c>
      <c r="AF2" s="132">
        <v>43226</v>
      </c>
      <c r="AG2" s="132">
        <v>43226</v>
      </c>
      <c r="AH2" s="133">
        <v>43230</v>
      </c>
      <c r="AI2" s="137">
        <v>43230</v>
      </c>
      <c r="AJ2" s="133">
        <v>43232</v>
      </c>
      <c r="AK2" s="137">
        <v>43232</v>
      </c>
      <c r="AL2" s="132">
        <v>43233</v>
      </c>
      <c r="AM2" s="132">
        <v>43233</v>
      </c>
      <c r="AN2" s="137">
        <v>43239</v>
      </c>
      <c r="AO2" s="132">
        <v>43240</v>
      </c>
      <c r="AP2" s="132">
        <v>43240</v>
      </c>
      <c r="AQ2" s="132">
        <v>43241</v>
      </c>
      <c r="AR2" s="132">
        <v>43241</v>
      </c>
      <c r="AS2" s="133">
        <v>43246</v>
      </c>
      <c r="AT2" s="137">
        <v>43246</v>
      </c>
      <c r="AU2" s="134">
        <v>43247</v>
      </c>
      <c r="AV2" s="134">
        <v>43247</v>
      </c>
      <c r="AW2" s="135">
        <v>43253</v>
      </c>
      <c r="AX2" s="132">
        <v>43254</v>
      </c>
      <c r="AY2" s="132">
        <v>43254</v>
      </c>
      <c r="AZ2" s="132">
        <v>43260</v>
      </c>
      <c r="BA2" s="132">
        <v>43261</v>
      </c>
      <c r="BB2" s="132">
        <v>43261</v>
      </c>
      <c r="BC2" s="160">
        <v>43267</v>
      </c>
      <c r="BD2" s="152">
        <v>43268</v>
      </c>
      <c r="BE2" s="132">
        <v>43268</v>
      </c>
      <c r="BF2" s="132">
        <v>43275</v>
      </c>
      <c r="BG2" s="132">
        <v>43275</v>
      </c>
      <c r="BH2" s="160">
        <v>43281</v>
      </c>
      <c r="BI2" s="132">
        <v>43282</v>
      </c>
      <c r="BJ2" s="132">
        <v>43282</v>
      </c>
      <c r="BK2" s="133">
        <v>43288</v>
      </c>
      <c r="BL2" s="137">
        <v>43288</v>
      </c>
      <c r="BM2" s="132">
        <v>43289</v>
      </c>
      <c r="BN2" s="132">
        <v>43289</v>
      </c>
      <c r="BO2" s="133">
        <v>43295</v>
      </c>
      <c r="BP2" s="132">
        <v>43296</v>
      </c>
      <c r="BQ2" s="132">
        <v>43296</v>
      </c>
      <c r="BR2" s="133">
        <v>42572</v>
      </c>
      <c r="BS2" s="132">
        <v>43303</v>
      </c>
      <c r="BT2" s="132">
        <v>43303</v>
      </c>
      <c r="BU2" s="137">
        <v>43309</v>
      </c>
      <c r="BV2" s="132">
        <v>43310</v>
      </c>
      <c r="BW2" s="132">
        <v>43310</v>
      </c>
      <c r="BX2" s="133">
        <v>43316</v>
      </c>
      <c r="BY2" s="132">
        <v>43317</v>
      </c>
      <c r="BZ2" s="132">
        <v>43317</v>
      </c>
      <c r="CA2" s="160">
        <v>43323</v>
      </c>
      <c r="CB2" s="132">
        <v>43324</v>
      </c>
      <c r="CC2" s="132">
        <v>43324</v>
      </c>
      <c r="CD2" s="132">
        <v>43327</v>
      </c>
      <c r="CE2" s="132">
        <v>43327</v>
      </c>
      <c r="CF2" s="133">
        <v>43330</v>
      </c>
      <c r="CG2" s="137">
        <v>43309</v>
      </c>
      <c r="CH2" s="132">
        <v>43331</v>
      </c>
      <c r="CI2" s="132">
        <v>43331</v>
      </c>
      <c r="CJ2" s="133">
        <v>43337</v>
      </c>
      <c r="CK2" s="132">
        <v>43338</v>
      </c>
      <c r="CL2" s="132">
        <v>43338</v>
      </c>
      <c r="CM2" s="167">
        <v>43345</v>
      </c>
      <c r="CN2" s="160">
        <v>43347</v>
      </c>
      <c r="CO2" s="160">
        <v>43349</v>
      </c>
      <c r="CP2" s="137">
        <v>43344</v>
      </c>
      <c r="CQ2" s="137">
        <v>43344</v>
      </c>
      <c r="CR2" s="132">
        <v>43345</v>
      </c>
      <c r="CS2" s="132">
        <v>43352</v>
      </c>
      <c r="CT2" s="137">
        <v>43358</v>
      </c>
      <c r="CU2" s="132">
        <v>43359</v>
      </c>
      <c r="CV2" s="132">
        <v>43359</v>
      </c>
      <c r="CW2" s="132">
        <v>43366</v>
      </c>
      <c r="CX2" s="132">
        <v>43366</v>
      </c>
      <c r="CY2" s="132">
        <v>43373</v>
      </c>
      <c r="CZ2" s="132">
        <v>43373</v>
      </c>
      <c r="DA2" s="167">
        <v>43379</v>
      </c>
      <c r="DB2" s="132">
        <v>43380</v>
      </c>
      <c r="DC2" s="132">
        <v>43380</v>
      </c>
      <c r="DD2" s="137">
        <v>43386</v>
      </c>
      <c r="DE2" s="132">
        <v>43387</v>
      </c>
      <c r="DF2" s="132">
        <v>43387</v>
      </c>
      <c r="DG2" s="132">
        <v>43394</v>
      </c>
      <c r="DH2" s="168">
        <v>43394</v>
      </c>
      <c r="DI2" s="132">
        <v>43037</v>
      </c>
      <c r="DK2" s="73"/>
      <c r="DL2" s="73"/>
      <c r="DM2" s="74" t="s">
        <v>10</v>
      </c>
      <c r="DN2" s="75"/>
      <c r="DO2" s="73"/>
      <c r="DP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4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</row>
    <row r="3" spans="1:218" ht="15.75" thickBot="1" x14ac:dyDescent="0.3">
      <c r="A3" s="76">
        <v>1</v>
      </c>
      <c r="B3" s="92" t="s">
        <v>11</v>
      </c>
      <c r="C3" s="125"/>
      <c r="D3" s="124"/>
      <c r="E3" s="123"/>
      <c r="F3" s="123">
        <v>1</v>
      </c>
      <c r="G3" s="123"/>
      <c r="H3" s="123"/>
      <c r="I3" s="125"/>
      <c r="J3" s="126"/>
      <c r="K3" s="126">
        <v>1</v>
      </c>
      <c r="L3" s="125"/>
      <c r="M3" s="126"/>
      <c r="N3" s="126"/>
      <c r="O3" s="126"/>
      <c r="P3" s="126">
        <v>1</v>
      </c>
      <c r="Q3" s="125"/>
      <c r="R3" s="123"/>
      <c r="S3" s="123">
        <v>1</v>
      </c>
      <c r="T3" s="138"/>
      <c r="U3" s="126"/>
      <c r="V3" s="126">
        <v>1</v>
      </c>
      <c r="W3" s="125"/>
      <c r="X3" s="126"/>
      <c r="Y3" s="126"/>
      <c r="Z3" s="153">
        <v>1</v>
      </c>
      <c r="AA3" s="126"/>
      <c r="AB3" s="126"/>
      <c r="AC3" s="126"/>
      <c r="AD3" s="126">
        <v>1</v>
      </c>
      <c r="AE3" s="153"/>
      <c r="AF3" s="126"/>
      <c r="AG3" s="126">
        <v>1</v>
      </c>
      <c r="AH3" s="125"/>
      <c r="AI3" s="138"/>
      <c r="AJ3" s="125"/>
      <c r="AK3" s="138"/>
      <c r="AL3" s="126"/>
      <c r="AM3" s="126"/>
      <c r="AN3" s="138"/>
      <c r="AO3" s="126"/>
      <c r="AP3" s="126">
        <v>1</v>
      </c>
      <c r="AQ3" s="126"/>
      <c r="AR3" s="126"/>
      <c r="AS3" s="125"/>
      <c r="AT3" s="138"/>
      <c r="AU3" s="127"/>
      <c r="AV3" s="127">
        <v>1</v>
      </c>
      <c r="AW3" s="128"/>
      <c r="AX3" s="126">
        <v>1</v>
      </c>
      <c r="AY3" s="126"/>
      <c r="AZ3" s="139"/>
      <c r="BA3" s="126"/>
      <c r="BB3" s="126">
        <v>1</v>
      </c>
      <c r="BC3" s="153"/>
      <c r="BD3" s="153"/>
      <c r="BE3" s="126"/>
      <c r="BF3" s="126"/>
      <c r="BG3" s="126">
        <v>1</v>
      </c>
      <c r="BH3" s="153">
        <v>1</v>
      </c>
      <c r="BI3" s="126">
        <v>1</v>
      </c>
      <c r="BJ3" s="126"/>
      <c r="BK3" s="125"/>
      <c r="BL3" s="138"/>
      <c r="BM3" s="126"/>
      <c r="BN3" s="126"/>
      <c r="BO3" s="125"/>
      <c r="BP3" s="126"/>
      <c r="BQ3" s="126">
        <v>1</v>
      </c>
      <c r="BR3" s="125"/>
      <c r="BS3" s="126"/>
      <c r="BT3" s="126"/>
      <c r="BU3" s="138"/>
      <c r="BV3" s="126"/>
      <c r="BW3" s="126">
        <v>1</v>
      </c>
      <c r="BX3" s="125"/>
      <c r="BY3" s="126"/>
      <c r="BZ3" s="126">
        <v>1</v>
      </c>
      <c r="CA3" s="153">
        <v>95</v>
      </c>
      <c r="CB3" s="126"/>
      <c r="CC3" s="126">
        <v>1</v>
      </c>
      <c r="CD3" s="126"/>
      <c r="CE3" s="126">
        <v>1</v>
      </c>
      <c r="CF3" s="125">
        <v>190</v>
      </c>
      <c r="CG3" s="138"/>
      <c r="CH3" s="126"/>
      <c r="CI3" s="126">
        <v>1</v>
      </c>
      <c r="CJ3" s="125"/>
      <c r="CK3" s="126"/>
      <c r="CL3" s="126">
        <v>1</v>
      </c>
      <c r="CM3" s="153">
        <v>1</v>
      </c>
      <c r="CN3" s="153">
        <v>1</v>
      </c>
      <c r="CO3" s="153">
        <v>1</v>
      </c>
      <c r="CP3" s="138"/>
      <c r="CQ3" s="138"/>
      <c r="CR3" s="123"/>
      <c r="CS3" s="123">
        <v>1</v>
      </c>
      <c r="CT3" s="138"/>
      <c r="CU3" s="123"/>
      <c r="CV3" s="123">
        <v>1</v>
      </c>
      <c r="CW3" s="123"/>
      <c r="CX3" s="123"/>
      <c r="CY3" s="123"/>
      <c r="CZ3" s="123">
        <v>1</v>
      </c>
      <c r="DA3" s="153"/>
      <c r="DB3" s="123"/>
      <c r="DC3" s="123">
        <v>1</v>
      </c>
      <c r="DD3" s="138"/>
      <c r="DE3" s="123"/>
      <c r="DF3" s="123">
        <v>1</v>
      </c>
      <c r="DG3" s="123"/>
      <c r="DH3" s="123">
        <v>1</v>
      </c>
      <c r="DI3" s="123">
        <v>1</v>
      </c>
      <c r="DK3" s="173">
        <f t="shared" ref="DK3:DK34" si="0">SUMPRODUCT(C3:DI3,C$71:DI$71)</f>
        <v>2890</v>
      </c>
      <c r="DL3" s="85">
        <f t="shared" ref="DL3:DL34" si="1">COUNTA(C3:DI3)</f>
        <v>34</v>
      </c>
      <c r="DM3" s="85"/>
      <c r="DN3" s="86">
        <f t="shared" ref="DN3:DN34" si="2">(DL3-DI3)-K3-DM3</f>
        <v>32</v>
      </c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8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9"/>
      <c r="EO3" s="90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</row>
    <row r="4" spans="1:218" ht="15.75" thickBot="1" x14ac:dyDescent="0.3">
      <c r="A4" s="76">
        <v>2</v>
      </c>
      <c r="B4" s="92" t="s">
        <v>66</v>
      </c>
      <c r="C4" s="79"/>
      <c r="D4" s="77">
        <v>1</v>
      </c>
      <c r="E4" s="78"/>
      <c r="F4" s="78"/>
      <c r="G4" s="78"/>
      <c r="H4" s="78">
        <v>1</v>
      </c>
      <c r="I4" s="79"/>
      <c r="J4" s="80"/>
      <c r="K4" s="80"/>
      <c r="L4" s="79"/>
      <c r="M4" s="80"/>
      <c r="N4" s="80">
        <v>1</v>
      </c>
      <c r="O4" s="80"/>
      <c r="P4" s="80"/>
      <c r="Q4" s="79"/>
      <c r="R4" s="78"/>
      <c r="S4" s="78"/>
      <c r="T4" s="139"/>
      <c r="U4" s="78"/>
      <c r="V4" s="78">
        <v>1</v>
      </c>
      <c r="W4" s="79"/>
      <c r="X4" s="80"/>
      <c r="Y4" s="80">
        <v>1</v>
      </c>
      <c r="Z4" s="154"/>
      <c r="AA4" s="80"/>
      <c r="AB4" s="80"/>
      <c r="AC4" s="80"/>
      <c r="AD4" s="80"/>
      <c r="AE4" s="154">
        <v>168</v>
      </c>
      <c r="AF4" s="80"/>
      <c r="AG4" s="80"/>
      <c r="AH4" s="79"/>
      <c r="AI4" s="139"/>
      <c r="AJ4" s="79"/>
      <c r="AK4" s="139"/>
      <c r="AL4" s="80"/>
      <c r="AM4" s="80">
        <v>1</v>
      </c>
      <c r="AN4" s="139">
        <v>140</v>
      </c>
      <c r="AO4" s="80"/>
      <c r="AP4" s="80">
        <v>1</v>
      </c>
      <c r="AQ4" s="80"/>
      <c r="AR4" s="80"/>
      <c r="AS4" s="79"/>
      <c r="AT4" s="139"/>
      <c r="AU4" s="81"/>
      <c r="AV4" s="81">
        <v>1</v>
      </c>
      <c r="AW4" s="82"/>
      <c r="AX4" s="80">
        <v>1</v>
      </c>
      <c r="AY4" s="80"/>
      <c r="AZ4" s="139"/>
      <c r="BA4" s="80"/>
      <c r="BB4" s="80">
        <v>1</v>
      </c>
      <c r="BC4" s="154"/>
      <c r="BD4" s="154"/>
      <c r="BE4" s="80"/>
      <c r="BF4" s="80"/>
      <c r="BG4" s="80">
        <v>1</v>
      </c>
      <c r="BH4" s="154"/>
      <c r="BI4" s="80"/>
      <c r="BJ4" s="80">
        <v>1</v>
      </c>
      <c r="BK4" s="79"/>
      <c r="BL4" s="139"/>
      <c r="BM4" s="80"/>
      <c r="BN4" s="80"/>
      <c r="BO4" s="79"/>
      <c r="BP4" s="80"/>
      <c r="BQ4" s="80"/>
      <c r="BR4" s="79"/>
      <c r="BS4" s="80"/>
      <c r="BT4" s="80">
        <v>1</v>
      </c>
      <c r="BU4" s="139"/>
      <c r="BV4" s="80"/>
      <c r="BW4" s="80"/>
      <c r="BX4" s="79"/>
      <c r="BY4" s="80"/>
      <c r="BZ4" s="80">
        <v>1</v>
      </c>
      <c r="CA4" s="154"/>
      <c r="CB4" s="80"/>
      <c r="CC4" s="80">
        <v>1</v>
      </c>
      <c r="CD4" s="80"/>
      <c r="CE4" s="80"/>
      <c r="CF4" s="79">
        <v>115</v>
      </c>
      <c r="CG4" s="139"/>
      <c r="CH4" s="80"/>
      <c r="CI4" s="80">
        <v>1</v>
      </c>
      <c r="CJ4" s="79"/>
      <c r="CK4" s="80"/>
      <c r="CL4" s="80">
        <v>1</v>
      </c>
      <c r="CM4" s="154">
        <v>1</v>
      </c>
      <c r="CN4" s="154">
        <v>1</v>
      </c>
      <c r="CO4" s="154">
        <v>1</v>
      </c>
      <c r="CP4" s="139"/>
      <c r="CQ4" s="139"/>
      <c r="CR4" s="78"/>
      <c r="CS4" s="78"/>
      <c r="CT4" s="139"/>
      <c r="CU4" s="78"/>
      <c r="CV4" s="78">
        <v>1</v>
      </c>
      <c r="CW4" s="78"/>
      <c r="CX4" s="78"/>
      <c r="CY4" s="78"/>
      <c r="CZ4" s="78">
        <v>1</v>
      </c>
      <c r="DA4" s="154"/>
      <c r="DB4" s="78"/>
      <c r="DC4" s="78">
        <v>1</v>
      </c>
      <c r="DD4" s="139"/>
      <c r="DE4" s="78"/>
      <c r="DF4" s="78"/>
      <c r="DG4" s="78"/>
      <c r="DH4" s="78">
        <v>1</v>
      </c>
      <c r="DI4" s="78">
        <v>1</v>
      </c>
      <c r="DK4" s="173">
        <f t="shared" si="0"/>
        <v>2351</v>
      </c>
      <c r="DL4" s="85">
        <f t="shared" si="1"/>
        <v>28</v>
      </c>
      <c r="DM4" s="85"/>
      <c r="DN4" s="86">
        <f t="shared" si="2"/>
        <v>27</v>
      </c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8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9"/>
      <c r="EO4" s="90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</row>
    <row r="5" spans="1:218" ht="15.75" thickBot="1" x14ac:dyDescent="0.3">
      <c r="A5" s="76">
        <v>3</v>
      </c>
      <c r="B5" s="93" t="s">
        <v>43</v>
      </c>
      <c r="C5" s="79"/>
      <c r="D5" s="77">
        <v>1</v>
      </c>
      <c r="E5" s="78"/>
      <c r="F5" s="78">
        <v>1</v>
      </c>
      <c r="G5" s="78"/>
      <c r="H5" s="78">
        <v>1</v>
      </c>
      <c r="I5" s="79"/>
      <c r="J5" s="80"/>
      <c r="K5" s="80">
        <v>1</v>
      </c>
      <c r="L5" s="79"/>
      <c r="M5" s="80"/>
      <c r="N5" s="80">
        <v>1</v>
      </c>
      <c r="O5" s="80"/>
      <c r="P5" s="80">
        <v>1</v>
      </c>
      <c r="Q5" s="79"/>
      <c r="R5" s="78"/>
      <c r="S5" s="78"/>
      <c r="T5" s="139"/>
      <c r="U5" s="80"/>
      <c r="V5" s="80">
        <v>1</v>
      </c>
      <c r="W5" s="79"/>
      <c r="X5" s="80"/>
      <c r="Y5" s="80">
        <v>1</v>
      </c>
      <c r="Z5" s="154"/>
      <c r="AA5" s="80"/>
      <c r="AB5" s="80"/>
      <c r="AC5" s="80"/>
      <c r="AD5" s="80">
        <v>1</v>
      </c>
      <c r="AE5" s="154"/>
      <c r="AF5" s="80"/>
      <c r="AG5" s="80">
        <v>1</v>
      </c>
      <c r="AH5" s="79"/>
      <c r="AI5" s="139"/>
      <c r="AJ5" s="79">
        <v>137</v>
      </c>
      <c r="AK5" s="139"/>
      <c r="AL5" s="80"/>
      <c r="AM5" s="80"/>
      <c r="AN5" s="139">
        <v>100</v>
      </c>
      <c r="AO5" s="80"/>
      <c r="AP5" s="80"/>
      <c r="AQ5" s="80"/>
      <c r="AR5" s="80">
        <v>1</v>
      </c>
      <c r="AS5" s="79">
        <v>90</v>
      </c>
      <c r="AT5" s="139"/>
      <c r="AU5" s="81"/>
      <c r="AV5" s="81">
        <v>1</v>
      </c>
      <c r="AW5" s="82"/>
      <c r="AX5" s="80"/>
      <c r="AY5" s="80"/>
      <c r="AZ5" s="139"/>
      <c r="BA5" s="80"/>
      <c r="BB5" s="80">
        <v>1</v>
      </c>
      <c r="BC5" s="161"/>
      <c r="BD5" s="154"/>
      <c r="BE5" s="80">
        <v>1</v>
      </c>
      <c r="BF5" s="80"/>
      <c r="BG5" s="80">
        <v>1</v>
      </c>
      <c r="BH5" s="161"/>
      <c r="BI5" s="80"/>
      <c r="BJ5" s="80">
        <v>1</v>
      </c>
      <c r="BK5" s="79"/>
      <c r="BL5" s="139"/>
      <c r="BM5" s="80"/>
      <c r="BN5" s="80"/>
      <c r="BO5" s="79">
        <v>100</v>
      </c>
      <c r="BP5" s="80"/>
      <c r="BQ5" s="80"/>
      <c r="BR5" s="79"/>
      <c r="BS5" s="80"/>
      <c r="BT5" s="80"/>
      <c r="BU5" s="139"/>
      <c r="BV5" s="80"/>
      <c r="BW5" s="80"/>
      <c r="BX5" s="79"/>
      <c r="BY5" s="80"/>
      <c r="BZ5" s="80"/>
      <c r="CA5" s="161"/>
      <c r="CB5" s="80"/>
      <c r="CC5" s="80"/>
      <c r="CD5" s="80"/>
      <c r="CE5" s="80"/>
      <c r="CF5" s="79"/>
      <c r="CG5" s="139"/>
      <c r="CH5" s="80"/>
      <c r="CI5" s="80"/>
      <c r="CJ5" s="79"/>
      <c r="CK5" s="80"/>
      <c r="CL5" s="80"/>
      <c r="CM5" s="161"/>
      <c r="CN5" s="161"/>
      <c r="CO5" s="161"/>
      <c r="CP5" s="139"/>
      <c r="CQ5" s="139"/>
      <c r="CR5" s="78"/>
      <c r="CS5" s="78"/>
      <c r="CT5" s="139"/>
      <c r="CU5" s="78"/>
      <c r="CV5" s="78"/>
      <c r="CW5" s="78"/>
      <c r="CX5" s="78"/>
      <c r="CY5" s="78"/>
      <c r="CZ5" s="78"/>
      <c r="DA5" s="161"/>
      <c r="DB5" s="78"/>
      <c r="DC5" s="78"/>
      <c r="DD5" s="139"/>
      <c r="DE5" s="78"/>
      <c r="DF5" s="78"/>
      <c r="DG5" s="78"/>
      <c r="DH5" s="78"/>
      <c r="DI5" s="78"/>
      <c r="DK5" s="173">
        <f t="shared" si="0"/>
        <v>1591</v>
      </c>
      <c r="DL5" s="85">
        <f t="shared" si="1"/>
        <v>20</v>
      </c>
      <c r="DM5" s="85"/>
      <c r="DN5" s="86">
        <f t="shared" si="2"/>
        <v>19</v>
      </c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9"/>
      <c r="EO5" s="90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</row>
    <row r="6" spans="1:218" ht="15.75" thickBot="1" x14ac:dyDescent="0.3">
      <c r="A6" s="76">
        <v>4</v>
      </c>
      <c r="B6" s="120" t="s">
        <v>142</v>
      </c>
      <c r="C6" s="79"/>
      <c r="D6" s="77">
        <v>1</v>
      </c>
      <c r="E6" s="78"/>
      <c r="F6" s="78">
        <v>1</v>
      </c>
      <c r="G6" s="78"/>
      <c r="H6" s="78"/>
      <c r="I6" s="79"/>
      <c r="J6" s="80"/>
      <c r="K6" s="80">
        <v>1</v>
      </c>
      <c r="L6" s="79"/>
      <c r="M6" s="80"/>
      <c r="N6" s="80"/>
      <c r="O6" s="80"/>
      <c r="P6" s="80">
        <v>1</v>
      </c>
      <c r="Q6" s="79"/>
      <c r="R6" s="78"/>
      <c r="S6" s="78">
        <v>1</v>
      </c>
      <c r="T6" s="139">
        <v>135</v>
      </c>
      <c r="U6" s="80"/>
      <c r="V6" s="80">
        <v>1</v>
      </c>
      <c r="W6" s="79">
        <v>85</v>
      </c>
      <c r="X6" s="80">
        <v>1</v>
      </c>
      <c r="Y6" s="80"/>
      <c r="Z6" s="154"/>
      <c r="AA6" s="80"/>
      <c r="AB6" s="80"/>
      <c r="AC6" s="80"/>
      <c r="AD6" s="80"/>
      <c r="AE6" s="154"/>
      <c r="AF6" s="80">
        <v>1</v>
      </c>
      <c r="AG6" s="80"/>
      <c r="AH6" s="79"/>
      <c r="AI6" s="139"/>
      <c r="AJ6" s="79"/>
      <c r="AK6" s="139"/>
      <c r="AL6" s="80"/>
      <c r="AM6" s="80">
        <v>1</v>
      </c>
      <c r="AN6" s="139">
        <v>80</v>
      </c>
      <c r="AO6" s="80"/>
      <c r="AP6" s="80">
        <v>1</v>
      </c>
      <c r="AQ6" s="80"/>
      <c r="AR6" s="80">
        <v>1</v>
      </c>
      <c r="AS6" s="79"/>
      <c r="AT6" s="139">
        <v>150</v>
      </c>
      <c r="AU6" s="81"/>
      <c r="AV6" s="81">
        <v>1</v>
      </c>
      <c r="AW6" s="82"/>
      <c r="AX6" s="80">
        <v>1</v>
      </c>
      <c r="AY6" s="80"/>
      <c r="AZ6" s="139"/>
      <c r="BA6" s="80">
        <v>1</v>
      </c>
      <c r="BB6" s="80"/>
      <c r="BC6" s="161"/>
      <c r="BD6" s="154"/>
      <c r="BE6" s="80"/>
      <c r="BF6" s="80"/>
      <c r="BG6" s="80"/>
      <c r="BH6" s="161"/>
      <c r="BI6" s="80"/>
      <c r="BJ6" s="80">
        <v>1</v>
      </c>
      <c r="BK6" s="79">
        <v>100</v>
      </c>
      <c r="BL6" s="139"/>
      <c r="BM6" s="80">
        <v>1</v>
      </c>
      <c r="BN6" s="80"/>
      <c r="BO6" s="79">
        <v>130</v>
      </c>
      <c r="BP6" s="80"/>
      <c r="BQ6" s="80">
        <v>1</v>
      </c>
      <c r="BR6" s="79">
        <v>95</v>
      </c>
      <c r="BS6" s="80">
        <v>1</v>
      </c>
      <c r="BT6" s="80"/>
      <c r="BU6" s="139"/>
      <c r="BV6" s="80"/>
      <c r="BW6" s="80"/>
      <c r="BX6" s="79"/>
      <c r="BY6" s="80"/>
      <c r="BZ6" s="80">
        <v>1</v>
      </c>
      <c r="CA6" s="161"/>
      <c r="CB6" s="80"/>
      <c r="CC6" s="80"/>
      <c r="CD6" s="80"/>
      <c r="CE6" s="80">
        <v>1</v>
      </c>
      <c r="CF6" s="79"/>
      <c r="CG6" s="139"/>
      <c r="CH6" s="80">
        <v>1</v>
      </c>
      <c r="CI6" s="80"/>
      <c r="CJ6" s="79">
        <v>100</v>
      </c>
      <c r="CK6" s="80"/>
      <c r="CL6" s="80">
        <v>1</v>
      </c>
      <c r="CM6" s="161"/>
      <c r="CN6" s="161"/>
      <c r="CO6" s="161"/>
      <c r="CP6" s="139"/>
      <c r="CQ6" s="139">
        <v>155</v>
      </c>
      <c r="CR6" s="78">
        <v>1</v>
      </c>
      <c r="CS6" s="78"/>
      <c r="CT6" s="139"/>
      <c r="CU6" s="78"/>
      <c r="CV6" s="78">
        <v>1</v>
      </c>
      <c r="CW6" s="78"/>
      <c r="CX6" s="78"/>
      <c r="CY6" s="78"/>
      <c r="CZ6" s="78">
        <v>1</v>
      </c>
      <c r="DA6" s="161"/>
      <c r="DB6" s="78">
        <v>1</v>
      </c>
      <c r="DC6" s="78"/>
      <c r="DD6" s="139"/>
      <c r="DE6" s="78">
        <v>1</v>
      </c>
      <c r="DF6" s="78"/>
      <c r="DG6" s="78"/>
      <c r="DH6" s="78"/>
      <c r="DI6" s="78"/>
      <c r="DK6" s="173">
        <f t="shared" si="0"/>
        <v>3046</v>
      </c>
      <c r="DL6" s="85">
        <f t="shared" si="1"/>
        <v>36</v>
      </c>
      <c r="DM6" s="85"/>
      <c r="DN6" s="86">
        <f t="shared" si="2"/>
        <v>35</v>
      </c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9"/>
      <c r="EO6" s="90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</row>
    <row r="7" spans="1:218" ht="15.75" thickBot="1" x14ac:dyDescent="0.3">
      <c r="A7" s="76">
        <v>5</v>
      </c>
      <c r="B7" s="94" t="s">
        <v>44</v>
      </c>
      <c r="C7" s="79"/>
      <c r="D7" s="77">
        <v>1</v>
      </c>
      <c r="E7" s="78"/>
      <c r="F7" s="78">
        <v>1</v>
      </c>
      <c r="G7" s="78">
        <v>1</v>
      </c>
      <c r="H7" s="78"/>
      <c r="I7" s="79"/>
      <c r="J7" s="80"/>
      <c r="K7" s="80">
        <v>1</v>
      </c>
      <c r="L7" s="79">
        <v>105</v>
      </c>
      <c r="M7" s="80"/>
      <c r="N7" s="80">
        <v>1</v>
      </c>
      <c r="O7" s="80"/>
      <c r="P7" s="80">
        <v>1</v>
      </c>
      <c r="Q7" s="79"/>
      <c r="R7" s="78"/>
      <c r="S7" s="78">
        <v>1</v>
      </c>
      <c r="T7" s="139"/>
      <c r="U7" s="80"/>
      <c r="V7" s="80">
        <v>1</v>
      </c>
      <c r="W7" s="79"/>
      <c r="X7" s="80"/>
      <c r="Y7" s="80">
        <v>1</v>
      </c>
      <c r="Z7" s="154"/>
      <c r="AA7" s="80"/>
      <c r="AB7" s="80"/>
      <c r="AC7" s="80"/>
      <c r="AD7" s="80"/>
      <c r="AE7" s="154">
        <v>168</v>
      </c>
      <c r="AF7" s="80"/>
      <c r="AG7" s="80">
        <v>1</v>
      </c>
      <c r="AH7" s="79"/>
      <c r="AI7" s="139"/>
      <c r="AJ7" s="79"/>
      <c r="AK7" s="139"/>
      <c r="AL7" s="80"/>
      <c r="AM7" s="80">
        <v>1</v>
      </c>
      <c r="AN7" s="139">
        <v>100</v>
      </c>
      <c r="AO7" s="80"/>
      <c r="AP7" s="80">
        <v>1</v>
      </c>
      <c r="AQ7" s="80"/>
      <c r="AR7" s="80">
        <v>1</v>
      </c>
      <c r="AS7" s="79"/>
      <c r="AT7" s="139"/>
      <c r="AU7" s="81"/>
      <c r="AV7" s="81">
        <v>1</v>
      </c>
      <c r="AW7" s="82"/>
      <c r="AX7" s="80">
        <v>1</v>
      </c>
      <c r="AY7" s="80"/>
      <c r="AZ7" s="139"/>
      <c r="BA7" s="80"/>
      <c r="BB7" s="80">
        <v>1</v>
      </c>
      <c r="BC7" s="161">
        <v>1</v>
      </c>
      <c r="BD7" s="154">
        <v>1</v>
      </c>
      <c r="BE7" s="80"/>
      <c r="BF7" s="80"/>
      <c r="BG7" s="80">
        <v>1</v>
      </c>
      <c r="BH7" s="161">
        <v>1</v>
      </c>
      <c r="BI7" s="80"/>
      <c r="BJ7" s="80">
        <v>1</v>
      </c>
      <c r="BK7" s="122"/>
      <c r="BL7" s="139">
        <v>120</v>
      </c>
      <c r="BM7" s="80">
        <v>1</v>
      </c>
      <c r="BN7" s="80"/>
      <c r="BO7" s="122">
        <v>100</v>
      </c>
      <c r="BP7" s="80"/>
      <c r="BQ7" s="80">
        <v>1</v>
      </c>
      <c r="BR7" s="122">
        <v>95</v>
      </c>
      <c r="BS7" s="80"/>
      <c r="BT7" s="80">
        <v>1</v>
      </c>
      <c r="BU7" s="139">
        <v>89</v>
      </c>
      <c r="BV7" s="80"/>
      <c r="BW7" s="80">
        <v>1</v>
      </c>
      <c r="BX7" s="79">
        <v>100</v>
      </c>
      <c r="BY7" s="80"/>
      <c r="BZ7" s="80">
        <v>1</v>
      </c>
      <c r="CA7" s="161">
        <v>95</v>
      </c>
      <c r="CB7" s="80"/>
      <c r="CC7" s="80">
        <v>1</v>
      </c>
      <c r="CD7" s="80"/>
      <c r="CE7" s="80">
        <v>1</v>
      </c>
      <c r="CF7" s="79">
        <v>145</v>
      </c>
      <c r="CG7" s="139"/>
      <c r="CH7" s="80"/>
      <c r="CI7" s="80">
        <v>1</v>
      </c>
      <c r="CJ7" s="79"/>
      <c r="CK7" s="80"/>
      <c r="CL7" s="80">
        <v>1</v>
      </c>
      <c r="CM7" s="161">
        <v>1</v>
      </c>
      <c r="CN7" s="161">
        <v>1</v>
      </c>
      <c r="CO7" s="161">
        <v>1</v>
      </c>
      <c r="CP7" s="139"/>
      <c r="CQ7" s="139"/>
      <c r="CR7" s="78"/>
      <c r="CS7" s="78">
        <v>1</v>
      </c>
      <c r="CT7" s="139"/>
      <c r="CU7" s="78">
        <v>1</v>
      </c>
      <c r="CV7" s="78"/>
      <c r="CW7" s="78"/>
      <c r="CX7" s="78"/>
      <c r="CY7" s="78"/>
      <c r="CZ7" s="78">
        <v>1</v>
      </c>
      <c r="DA7" s="161">
        <v>1</v>
      </c>
      <c r="DB7" s="78"/>
      <c r="DC7" s="78">
        <v>1</v>
      </c>
      <c r="DD7" s="139"/>
      <c r="DE7" s="78"/>
      <c r="DF7" s="78">
        <v>1</v>
      </c>
      <c r="DG7" s="78"/>
      <c r="DH7" s="78">
        <v>1</v>
      </c>
      <c r="DI7" s="78">
        <v>1</v>
      </c>
      <c r="DK7" s="173">
        <f t="shared" si="0"/>
        <v>4413</v>
      </c>
      <c r="DL7" s="85">
        <f t="shared" si="1"/>
        <v>51</v>
      </c>
      <c r="DM7" s="85"/>
      <c r="DN7" s="86">
        <f t="shared" si="2"/>
        <v>49</v>
      </c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9"/>
      <c r="EO7" s="90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</row>
    <row r="8" spans="1:218" ht="15.75" thickBot="1" x14ac:dyDescent="0.3">
      <c r="A8" s="76">
        <v>6</v>
      </c>
      <c r="B8" s="121" t="s">
        <v>143</v>
      </c>
      <c r="C8" s="79"/>
      <c r="D8" s="77">
        <v>1</v>
      </c>
      <c r="E8" s="78"/>
      <c r="F8" s="78">
        <v>1</v>
      </c>
      <c r="G8" s="78"/>
      <c r="H8" s="78"/>
      <c r="I8" s="79">
        <v>80</v>
      </c>
      <c r="J8" s="80"/>
      <c r="K8" s="80">
        <v>1</v>
      </c>
      <c r="L8" s="79"/>
      <c r="M8" s="80">
        <v>1</v>
      </c>
      <c r="N8" s="80"/>
      <c r="O8" s="80"/>
      <c r="P8" s="80">
        <v>1</v>
      </c>
      <c r="Q8" s="79"/>
      <c r="R8" s="78"/>
      <c r="S8" s="78">
        <v>1</v>
      </c>
      <c r="T8" s="139"/>
      <c r="U8" s="80"/>
      <c r="V8" s="80">
        <v>1</v>
      </c>
      <c r="W8" s="79">
        <v>85</v>
      </c>
      <c r="X8" s="80">
        <v>1</v>
      </c>
      <c r="Y8" s="80"/>
      <c r="Z8" s="154"/>
      <c r="AA8" s="80"/>
      <c r="AB8" s="80"/>
      <c r="AC8" s="80"/>
      <c r="AD8" s="80"/>
      <c r="AE8" s="154">
        <v>168</v>
      </c>
      <c r="AF8" s="80"/>
      <c r="AG8" s="80">
        <v>1</v>
      </c>
      <c r="AH8" s="79"/>
      <c r="AI8" s="139"/>
      <c r="AJ8" s="79">
        <v>107</v>
      </c>
      <c r="AK8" s="139"/>
      <c r="AL8" s="80"/>
      <c r="AM8" s="80"/>
      <c r="AN8" s="139"/>
      <c r="AO8" s="80"/>
      <c r="AP8" s="80">
        <v>1</v>
      </c>
      <c r="AQ8" s="80"/>
      <c r="AR8" s="80">
        <v>1</v>
      </c>
      <c r="AS8" s="79"/>
      <c r="AT8" s="139"/>
      <c r="AU8" s="81"/>
      <c r="AV8" s="81">
        <v>1</v>
      </c>
      <c r="AW8" s="82"/>
      <c r="AX8" s="80">
        <v>1</v>
      </c>
      <c r="AY8" s="80"/>
      <c r="AZ8" s="139"/>
      <c r="BA8" s="80"/>
      <c r="BB8" s="80">
        <v>1</v>
      </c>
      <c r="BC8" s="161">
        <v>1</v>
      </c>
      <c r="BD8" s="154">
        <v>1</v>
      </c>
      <c r="BE8" s="80"/>
      <c r="BF8" s="80"/>
      <c r="BG8" s="80">
        <v>1</v>
      </c>
      <c r="BH8" s="161"/>
      <c r="BI8" s="80"/>
      <c r="BJ8" s="80"/>
      <c r="BK8" s="79"/>
      <c r="BL8" s="139"/>
      <c r="BM8" s="80"/>
      <c r="BN8" s="80">
        <v>1</v>
      </c>
      <c r="BO8" s="79"/>
      <c r="BP8" s="80"/>
      <c r="BQ8" s="80">
        <v>1</v>
      </c>
      <c r="BR8" s="79"/>
      <c r="BS8" s="80"/>
      <c r="BT8" s="80">
        <v>1</v>
      </c>
      <c r="BU8" s="139"/>
      <c r="BV8" s="80">
        <v>1</v>
      </c>
      <c r="BW8" s="80"/>
      <c r="BX8" s="79"/>
      <c r="BY8" s="80"/>
      <c r="BZ8" s="80">
        <v>1</v>
      </c>
      <c r="CA8" s="161">
        <v>95</v>
      </c>
      <c r="CB8" s="80"/>
      <c r="CC8" s="80">
        <v>1</v>
      </c>
      <c r="CD8" s="80"/>
      <c r="CE8" s="80">
        <v>1</v>
      </c>
      <c r="CF8" s="79">
        <v>80</v>
      </c>
      <c r="CG8" s="139"/>
      <c r="CH8" s="80"/>
      <c r="CI8" s="80">
        <v>1</v>
      </c>
      <c r="CJ8" s="79"/>
      <c r="CK8" s="80"/>
      <c r="CL8" s="80">
        <v>1</v>
      </c>
      <c r="CM8" s="161"/>
      <c r="CN8" s="161"/>
      <c r="CO8" s="161"/>
      <c r="CP8" s="139"/>
      <c r="CQ8" s="139">
        <v>95</v>
      </c>
      <c r="CR8" s="78">
        <v>1</v>
      </c>
      <c r="CS8" s="78">
        <v>1</v>
      </c>
      <c r="CT8" s="139"/>
      <c r="CU8" s="78"/>
      <c r="CV8" s="78">
        <v>1</v>
      </c>
      <c r="CW8" s="78"/>
      <c r="CX8" s="78"/>
      <c r="CY8" s="78"/>
      <c r="CZ8" s="78">
        <v>1</v>
      </c>
      <c r="DA8" s="161"/>
      <c r="DB8" s="78"/>
      <c r="DC8" s="78">
        <v>1</v>
      </c>
      <c r="DD8" s="139"/>
      <c r="DE8" s="78"/>
      <c r="DF8" s="78">
        <v>1</v>
      </c>
      <c r="DG8" s="78"/>
      <c r="DH8" s="78">
        <v>1</v>
      </c>
      <c r="DI8" s="78">
        <v>1</v>
      </c>
      <c r="DK8" s="173">
        <f t="shared" si="0"/>
        <v>3271</v>
      </c>
      <c r="DL8" s="85">
        <f t="shared" si="1"/>
        <v>41</v>
      </c>
      <c r="DM8" s="85"/>
      <c r="DN8" s="86">
        <f t="shared" si="2"/>
        <v>39</v>
      </c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9"/>
      <c r="EO8" s="90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</row>
    <row r="9" spans="1:218" ht="15.75" thickBot="1" x14ac:dyDescent="0.3">
      <c r="A9" s="76">
        <v>7</v>
      </c>
      <c r="B9" s="94" t="s">
        <v>12</v>
      </c>
      <c r="C9" s="79"/>
      <c r="D9" s="77">
        <v>1</v>
      </c>
      <c r="E9" s="78">
        <v>1</v>
      </c>
      <c r="F9" s="78"/>
      <c r="G9" s="78">
        <v>1</v>
      </c>
      <c r="H9" s="78"/>
      <c r="I9" s="79">
        <v>80</v>
      </c>
      <c r="J9" s="80"/>
      <c r="K9" s="80">
        <v>1</v>
      </c>
      <c r="L9" s="79"/>
      <c r="M9" s="80"/>
      <c r="N9" s="80"/>
      <c r="O9" s="80"/>
      <c r="P9" s="80"/>
      <c r="Q9" s="79"/>
      <c r="R9" s="78">
        <v>1</v>
      </c>
      <c r="S9" s="78"/>
      <c r="T9" s="139">
        <v>70</v>
      </c>
      <c r="U9" s="80">
        <v>1</v>
      </c>
      <c r="V9" s="80"/>
      <c r="W9" s="79"/>
      <c r="X9" s="80">
        <v>1</v>
      </c>
      <c r="Y9" s="80"/>
      <c r="Z9" s="154"/>
      <c r="AA9" s="80"/>
      <c r="AB9" s="80"/>
      <c r="AC9" s="80"/>
      <c r="AD9" s="80"/>
      <c r="AE9" s="154"/>
      <c r="AF9" s="80">
        <v>1</v>
      </c>
      <c r="AG9" s="80"/>
      <c r="AH9" s="79"/>
      <c r="AI9" s="139"/>
      <c r="AJ9" s="79"/>
      <c r="AK9" s="139"/>
      <c r="AL9" s="80"/>
      <c r="AM9" s="80"/>
      <c r="AN9" s="139"/>
      <c r="AO9" s="80"/>
      <c r="AP9" s="80"/>
      <c r="AQ9" s="80"/>
      <c r="AR9" s="80"/>
      <c r="AS9" s="79"/>
      <c r="AT9" s="139"/>
      <c r="AU9" s="81">
        <v>1</v>
      </c>
      <c r="AV9" s="81"/>
      <c r="AW9" s="82"/>
      <c r="AX9" s="80"/>
      <c r="AY9" s="80">
        <v>1</v>
      </c>
      <c r="AZ9" s="139"/>
      <c r="BA9" s="80">
        <v>1</v>
      </c>
      <c r="BB9" s="80"/>
      <c r="BC9" s="161">
        <v>1</v>
      </c>
      <c r="BD9" s="154">
        <v>1</v>
      </c>
      <c r="BE9" s="80"/>
      <c r="BF9" s="80">
        <v>1</v>
      </c>
      <c r="BG9" s="80"/>
      <c r="BH9" s="161"/>
      <c r="BI9" s="80">
        <v>1</v>
      </c>
      <c r="BJ9" s="80"/>
      <c r="BK9" s="79"/>
      <c r="BL9" s="139"/>
      <c r="BM9" s="80"/>
      <c r="BN9" s="80"/>
      <c r="BO9" s="79">
        <v>70</v>
      </c>
      <c r="BP9" s="80">
        <v>1</v>
      </c>
      <c r="BQ9" s="80"/>
      <c r="BR9" s="79"/>
      <c r="BS9" s="80"/>
      <c r="BT9" s="80"/>
      <c r="BU9" s="139"/>
      <c r="BV9" s="80">
        <v>1</v>
      </c>
      <c r="BW9" s="80"/>
      <c r="BX9" s="79"/>
      <c r="BY9" s="80">
        <v>1</v>
      </c>
      <c r="BZ9" s="80"/>
      <c r="CA9" s="161"/>
      <c r="CB9" s="80"/>
      <c r="CC9" s="80"/>
      <c r="CD9" s="80"/>
      <c r="CE9" s="80"/>
      <c r="CF9" s="79"/>
      <c r="CG9" s="139"/>
      <c r="CH9" s="80"/>
      <c r="CI9" s="80"/>
      <c r="CJ9" s="79"/>
      <c r="CK9" s="80">
        <v>1</v>
      </c>
      <c r="CL9" s="80"/>
      <c r="CM9" s="161"/>
      <c r="CN9" s="161"/>
      <c r="CO9" s="161"/>
      <c r="CP9" s="139"/>
      <c r="CQ9" s="139"/>
      <c r="CR9" s="78">
        <v>1</v>
      </c>
      <c r="CS9" s="78"/>
      <c r="CT9" s="139"/>
      <c r="CU9" s="78">
        <v>1</v>
      </c>
      <c r="CV9" s="78"/>
      <c r="CW9" s="78"/>
      <c r="CX9" s="78"/>
      <c r="CY9" s="78">
        <v>1</v>
      </c>
      <c r="CZ9" s="78"/>
      <c r="DA9" s="161">
        <v>1</v>
      </c>
      <c r="DB9" s="78">
        <v>1</v>
      </c>
      <c r="DC9" s="78"/>
      <c r="DD9" s="139"/>
      <c r="DE9" s="78">
        <v>1</v>
      </c>
      <c r="DF9" s="78"/>
      <c r="DG9" s="78"/>
      <c r="DH9" s="78"/>
      <c r="DI9" s="78">
        <v>1</v>
      </c>
      <c r="DK9" s="173">
        <f t="shared" si="0"/>
        <v>2050</v>
      </c>
      <c r="DL9" s="85">
        <f t="shared" si="1"/>
        <v>29</v>
      </c>
      <c r="DM9" s="85"/>
      <c r="DN9" s="86">
        <f t="shared" si="2"/>
        <v>27</v>
      </c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9"/>
      <c r="EO9" s="90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</row>
    <row r="10" spans="1:218" ht="15.75" thickBot="1" x14ac:dyDescent="0.3">
      <c r="A10" s="76">
        <v>8</v>
      </c>
      <c r="B10" s="95" t="s">
        <v>106</v>
      </c>
      <c r="C10" s="79"/>
      <c r="D10" s="77"/>
      <c r="E10" s="78"/>
      <c r="F10" s="78"/>
      <c r="G10" s="78"/>
      <c r="H10" s="78"/>
      <c r="I10" s="79">
        <v>80</v>
      </c>
      <c r="J10" s="80"/>
      <c r="K10" s="80"/>
      <c r="L10" s="79">
        <v>65</v>
      </c>
      <c r="M10" s="80"/>
      <c r="N10" s="80"/>
      <c r="O10" s="80"/>
      <c r="P10" s="80"/>
      <c r="Q10" s="79"/>
      <c r="R10" s="78">
        <v>1</v>
      </c>
      <c r="S10" s="78"/>
      <c r="T10" s="139"/>
      <c r="U10" s="80">
        <v>1</v>
      </c>
      <c r="V10" s="80"/>
      <c r="W10" s="79">
        <v>85</v>
      </c>
      <c r="X10" s="80">
        <v>1</v>
      </c>
      <c r="Y10" s="80"/>
      <c r="Z10" s="154">
        <v>1</v>
      </c>
      <c r="AA10" s="80"/>
      <c r="AB10" s="80"/>
      <c r="AC10" s="80">
        <v>1</v>
      </c>
      <c r="AD10" s="80"/>
      <c r="AE10" s="154">
        <v>82</v>
      </c>
      <c r="AF10" s="80">
        <v>1</v>
      </c>
      <c r="AG10" s="80"/>
      <c r="AH10" s="79">
        <v>61</v>
      </c>
      <c r="AI10" s="139"/>
      <c r="AJ10" s="79">
        <v>72</v>
      </c>
      <c r="AK10" s="139"/>
      <c r="AL10" s="80"/>
      <c r="AM10" s="80"/>
      <c r="AN10" s="139">
        <v>80</v>
      </c>
      <c r="AO10" s="80"/>
      <c r="AP10" s="80"/>
      <c r="AQ10" s="80">
        <v>1</v>
      </c>
      <c r="AR10" s="80"/>
      <c r="AS10" s="79"/>
      <c r="AT10" s="139"/>
      <c r="AU10" s="81"/>
      <c r="AV10" s="81"/>
      <c r="AW10" s="82"/>
      <c r="AX10" s="80"/>
      <c r="AY10" s="80">
        <v>1</v>
      </c>
      <c r="AZ10" s="139">
        <v>90</v>
      </c>
      <c r="BA10" s="80"/>
      <c r="BB10" s="80"/>
      <c r="BC10" s="161">
        <v>1</v>
      </c>
      <c r="BD10" s="154">
        <v>1</v>
      </c>
      <c r="BE10" s="80"/>
      <c r="BF10" s="80"/>
      <c r="BG10" s="80"/>
      <c r="BH10" s="161"/>
      <c r="BI10" s="80">
        <v>1</v>
      </c>
      <c r="BJ10" s="80"/>
      <c r="BK10" s="122"/>
      <c r="BL10" s="139">
        <v>82</v>
      </c>
      <c r="BM10" s="80">
        <v>1</v>
      </c>
      <c r="BN10" s="80"/>
      <c r="BO10" s="122">
        <v>70</v>
      </c>
      <c r="BP10" s="80">
        <v>1</v>
      </c>
      <c r="BQ10" s="80"/>
      <c r="BR10" s="122"/>
      <c r="BS10" s="80"/>
      <c r="BT10" s="80"/>
      <c r="BU10" s="139"/>
      <c r="BV10" s="80">
        <v>1</v>
      </c>
      <c r="BW10" s="80"/>
      <c r="BX10" s="79"/>
      <c r="BY10" s="80">
        <v>1</v>
      </c>
      <c r="BZ10" s="80"/>
      <c r="CA10" s="161">
        <v>65</v>
      </c>
      <c r="CB10" s="80"/>
      <c r="CC10" s="80"/>
      <c r="CD10" s="80">
        <v>1</v>
      </c>
      <c r="CE10" s="80"/>
      <c r="CF10" s="79">
        <v>65</v>
      </c>
      <c r="CG10" s="139"/>
      <c r="CH10" s="80"/>
      <c r="CI10" s="80"/>
      <c r="CJ10" s="79"/>
      <c r="CK10" s="80">
        <v>1</v>
      </c>
      <c r="CL10" s="80"/>
      <c r="CM10" s="161"/>
      <c r="CN10" s="161"/>
      <c r="CO10" s="161"/>
      <c r="CP10" s="139"/>
      <c r="CQ10" s="139">
        <v>95</v>
      </c>
      <c r="CR10" s="78">
        <v>1</v>
      </c>
      <c r="CS10" s="78">
        <v>1</v>
      </c>
      <c r="CT10" s="139"/>
      <c r="CU10" s="78">
        <v>1</v>
      </c>
      <c r="CV10" s="78"/>
      <c r="CW10" s="78"/>
      <c r="CX10" s="78"/>
      <c r="CY10" s="78">
        <v>1</v>
      </c>
      <c r="CZ10" s="78"/>
      <c r="DA10" s="161">
        <v>1</v>
      </c>
      <c r="DB10" s="78"/>
      <c r="DC10" s="78"/>
      <c r="DD10" s="139"/>
      <c r="DE10" s="78">
        <v>1</v>
      </c>
      <c r="DF10" s="78"/>
      <c r="DG10" s="78"/>
      <c r="DH10" s="78"/>
      <c r="DI10" s="78">
        <v>1</v>
      </c>
      <c r="DK10" s="173">
        <f t="shared" si="0"/>
        <v>2797</v>
      </c>
      <c r="DL10" s="85">
        <f t="shared" si="1"/>
        <v>37</v>
      </c>
      <c r="DM10" s="85"/>
      <c r="DN10" s="86">
        <f t="shared" si="2"/>
        <v>36</v>
      </c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9"/>
      <c r="EO10" s="90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</row>
    <row r="11" spans="1:218" ht="15.75" thickBot="1" x14ac:dyDescent="0.3">
      <c r="A11" s="76">
        <v>9</v>
      </c>
      <c r="B11" s="94" t="s">
        <v>45</v>
      </c>
      <c r="C11" s="79"/>
      <c r="D11" s="77"/>
      <c r="E11" s="78"/>
      <c r="F11" s="78"/>
      <c r="G11" s="78"/>
      <c r="H11" s="78"/>
      <c r="I11" s="79">
        <v>80</v>
      </c>
      <c r="J11" s="113">
        <v>1</v>
      </c>
      <c r="K11" s="80"/>
      <c r="L11" s="79"/>
      <c r="M11" s="80"/>
      <c r="N11" s="80"/>
      <c r="O11" s="80"/>
      <c r="P11" s="80"/>
      <c r="Q11" s="79"/>
      <c r="R11" s="78"/>
      <c r="S11" s="78"/>
      <c r="T11" s="139"/>
      <c r="U11" s="80"/>
      <c r="V11" s="80"/>
      <c r="W11" s="79"/>
      <c r="X11" s="80"/>
      <c r="Y11" s="80"/>
      <c r="Z11" s="154"/>
      <c r="AA11" s="80"/>
      <c r="AB11" s="80"/>
      <c r="AC11" s="80"/>
      <c r="AD11" s="80"/>
      <c r="AE11" s="154"/>
      <c r="AF11" s="80"/>
      <c r="AG11" s="80"/>
      <c r="AH11" s="79"/>
      <c r="AI11" s="139"/>
      <c r="AJ11" s="79"/>
      <c r="AK11" s="139"/>
      <c r="AL11" s="80"/>
      <c r="AM11" s="80"/>
      <c r="AN11" s="139"/>
      <c r="AO11" s="80">
        <v>1</v>
      </c>
      <c r="AP11" s="80"/>
      <c r="AQ11" s="80"/>
      <c r="AR11" s="80"/>
      <c r="AS11" s="79"/>
      <c r="AT11" s="139"/>
      <c r="AU11" s="81">
        <v>1</v>
      </c>
      <c r="AV11" s="81"/>
      <c r="AW11" s="82"/>
      <c r="AX11" s="80"/>
      <c r="AY11" s="80"/>
      <c r="AZ11" s="139"/>
      <c r="BA11" s="80"/>
      <c r="BB11" s="80"/>
      <c r="BC11" s="161"/>
      <c r="BD11" s="154"/>
      <c r="BE11" s="80">
        <v>1</v>
      </c>
      <c r="BF11" s="80">
        <v>1</v>
      </c>
      <c r="BG11" s="80"/>
      <c r="BH11" s="161">
        <v>1</v>
      </c>
      <c r="BI11" s="80"/>
      <c r="BJ11" s="80"/>
      <c r="BK11" s="79"/>
      <c r="BL11" s="139"/>
      <c r="BM11" s="80">
        <v>1</v>
      </c>
      <c r="BN11" s="80"/>
      <c r="BO11" s="79"/>
      <c r="BP11" s="80">
        <v>1</v>
      </c>
      <c r="BQ11" s="80"/>
      <c r="BR11" s="79">
        <v>60</v>
      </c>
      <c r="BS11" s="80">
        <v>1</v>
      </c>
      <c r="BT11" s="80"/>
      <c r="BU11" s="185"/>
      <c r="BV11" s="80">
        <v>1</v>
      </c>
      <c r="BW11" s="80"/>
      <c r="BX11" s="79"/>
      <c r="BY11" s="80">
        <v>1</v>
      </c>
      <c r="BZ11" s="80"/>
      <c r="CA11" s="161">
        <v>65</v>
      </c>
      <c r="CB11" s="80">
        <v>1</v>
      </c>
      <c r="CC11" s="80"/>
      <c r="CD11" s="80">
        <v>1</v>
      </c>
      <c r="CE11" s="80"/>
      <c r="CF11" s="79">
        <v>65</v>
      </c>
      <c r="CG11" s="139"/>
      <c r="CH11" s="80">
        <v>1</v>
      </c>
      <c r="CI11" s="80"/>
      <c r="CJ11" s="79"/>
      <c r="CK11" s="80"/>
      <c r="CL11" s="80"/>
      <c r="CM11" s="161"/>
      <c r="CN11" s="161"/>
      <c r="CO11" s="161"/>
      <c r="CP11" s="139"/>
      <c r="CQ11" s="139">
        <v>60</v>
      </c>
      <c r="CR11" s="78">
        <v>1</v>
      </c>
      <c r="CS11" s="78">
        <v>1</v>
      </c>
      <c r="CT11" s="139"/>
      <c r="CU11" s="78">
        <v>1</v>
      </c>
      <c r="CV11" s="78"/>
      <c r="CW11" s="78"/>
      <c r="CX11" s="78"/>
      <c r="CY11" s="78">
        <v>1</v>
      </c>
      <c r="CZ11" s="78"/>
      <c r="DA11" s="161"/>
      <c r="DB11" s="78"/>
      <c r="DC11" s="78"/>
      <c r="DD11" s="139"/>
      <c r="DE11" s="78"/>
      <c r="DF11" s="78"/>
      <c r="DG11" s="78"/>
      <c r="DH11" s="78"/>
      <c r="DI11" s="78"/>
      <c r="DK11" s="173">
        <f t="shared" si="0"/>
        <v>1598</v>
      </c>
      <c r="DL11" s="85">
        <f t="shared" si="1"/>
        <v>23</v>
      </c>
      <c r="DM11" s="85"/>
      <c r="DN11" s="86">
        <f t="shared" si="2"/>
        <v>23</v>
      </c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9"/>
      <c r="EO11" s="90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</row>
    <row r="12" spans="1:218" ht="15.75" thickBot="1" x14ac:dyDescent="0.3">
      <c r="A12" s="76">
        <v>10</v>
      </c>
      <c r="B12" s="94" t="s">
        <v>13</v>
      </c>
      <c r="C12" s="79"/>
      <c r="D12" s="77">
        <v>1</v>
      </c>
      <c r="E12" s="78"/>
      <c r="F12" s="78">
        <v>1</v>
      </c>
      <c r="G12" s="78"/>
      <c r="H12" s="78">
        <v>1</v>
      </c>
      <c r="I12" s="79"/>
      <c r="J12" s="80"/>
      <c r="K12" s="80">
        <v>1</v>
      </c>
      <c r="L12" s="79"/>
      <c r="M12" s="80"/>
      <c r="N12" s="80">
        <v>1</v>
      </c>
      <c r="O12" s="80"/>
      <c r="P12" s="80">
        <v>1</v>
      </c>
      <c r="Q12" s="79"/>
      <c r="R12" s="78"/>
      <c r="S12" s="78">
        <v>1</v>
      </c>
      <c r="T12" s="139"/>
      <c r="U12" s="80"/>
      <c r="V12" s="80">
        <v>1</v>
      </c>
      <c r="W12" s="79"/>
      <c r="X12" s="80"/>
      <c r="Y12" s="80">
        <v>1</v>
      </c>
      <c r="Z12" s="154">
        <v>1</v>
      </c>
      <c r="AA12" s="80"/>
      <c r="AB12" s="80"/>
      <c r="AC12" s="80"/>
      <c r="AD12" s="80">
        <v>1</v>
      </c>
      <c r="AE12" s="154"/>
      <c r="AF12" s="80"/>
      <c r="AG12" s="80">
        <v>1</v>
      </c>
      <c r="AH12" s="79"/>
      <c r="AI12" s="139"/>
      <c r="AJ12" s="79"/>
      <c r="AK12" s="139"/>
      <c r="AL12" s="80"/>
      <c r="AM12" s="80">
        <v>1</v>
      </c>
      <c r="AN12" s="139"/>
      <c r="AO12" s="80"/>
      <c r="AP12" s="80">
        <v>1</v>
      </c>
      <c r="AQ12" s="80"/>
      <c r="AR12" s="80">
        <v>1</v>
      </c>
      <c r="AS12" s="79"/>
      <c r="AT12" s="139"/>
      <c r="AU12" s="81"/>
      <c r="AV12" s="81">
        <v>1</v>
      </c>
      <c r="AW12" s="82"/>
      <c r="AX12" s="80">
        <v>1</v>
      </c>
      <c r="AY12" s="80"/>
      <c r="AZ12" s="139"/>
      <c r="BA12" s="80"/>
      <c r="BB12" s="80">
        <v>1</v>
      </c>
      <c r="BC12" s="161">
        <v>1</v>
      </c>
      <c r="BD12" s="154">
        <v>1</v>
      </c>
      <c r="BE12" s="80"/>
      <c r="BF12" s="80"/>
      <c r="BG12" s="80">
        <v>1</v>
      </c>
      <c r="BH12" s="161">
        <v>1</v>
      </c>
      <c r="BI12" s="80"/>
      <c r="BJ12" s="80"/>
      <c r="BK12" s="79"/>
      <c r="BL12" s="139"/>
      <c r="BM12" s="80">
        <v>1</v>
      </c>
      <c r="BN12" s="80"/>
      <c r="BO12" s="79"/>
      <c r="BP12" s="80"/>
      <c r="BQ12" s="80">
        <v>1</v>
      </c>
      <c r="BR12" s="79">
        <v>95</v>
      </c>
      <c r="BS12" s="80">
        <v>1</v>
      </c>
      <c r="BT12" s="80"/>
      <c r="BU12" s="139"/>
      <c r="BV12" s="80"/>
      <c r="BW12" s="80">
        <v>1</v>
      </c>
      <c r="BX12" s="79"/>
      <c r="BY12" s="80"/>
      <c r="BZ12" s="80">
        <v>1</v>
      </c>
      <c r="CA12" s="161"/>
      <c r="CB12" s="80"/>
      <c r="CC12" s="80"/>
      <c r="CD12" s="80"/>
      <c r="CE12" s="80"/>
      <c r="CF12" s="79">
        <v>190</v>
      </c>
      <c r="CG12" s="139"/>
      <c r="CH12" s="80"/>
      <c r="CI12" s="80">
        <v>1</v>
      </c>
      <c r="CJ12" s="79"/>
      <c r="CK12" s="80"/>
      <c r="CL12" s="80">
        <v>1</v>
      </c>
      <c r="CM12" s="161">
        <v>1</v>
      </c>
      <c r="CN12" s="161">
        <v>1</v>
      </c>
      <c r="CO12" s="161">
        <v>1</v>
      </c>
      <c r="CP12" s="139"/>
      <c r="CQ12" s="139"/>
      <c r="CR12" s="78"/>
      <c r="CS12" s="78">
        <v>1</v>
      </c>
      <c r="CT12" s="139"/>
      <c r="CU12" s="78"/>
      <c r="CV12" s="78">
        <v>1</v>
      </c>
      <c r="CW12" s="78"/>
      <c r="CX12" s="78"/>
      <c r="CY12" s="78"/>
      <c r="CZ12" s="78">
        <v>1</v>
      </c>
      <c r="DA12" s="161"/>
      <c r="DB12" s="78"/>
      <c r="DC12" s="78">
        <v>1</v>
      </c>
      <c r="DD12" s="139"/>
      <c r="DE12" s="78"/>
      <c r="DF12" s="78">
        <v>1</v>
      </c>
      <c r="DG12" s="78"/>
      <c r="DH12" s="78">
        <v>1</v>
      </c>
      <c r="DI12" s="78">
        <v>1</v>
      </c>
      <c r="DK12" s="173">
        <f t="shared" si="0"/>
        <v>3404</v>
      </c>
      <c r="DL12" s="85">
        <f t="shared" si="1"/>
        <v>41</v>
      </c>
      <c r="DM12" s="85"/>
      <c r="DN12" s="86">
        <f t="shared" si="2"/>
        <v>39</v>
      </c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9"/>
      <c r="EO12" s="90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</row>
    <row r="13" spans="1:218" ht="15.75" thickBot="1" x14ac:dyDescent="0.3">
      <c r="A13" s="76">
        <v>11</v>
      </c>
      <c r="B13" s="94" t="s">
        <v>14</v>
      </c>
      <c r="C13" s="79"/>
      <c r="D13" s="77"/>
      <c r="E13" s="78"/>
      <c r="F13" s="78">
        <v>1</v>
      </c>
      <c r="G13" s="78"/>
      <c r="H13" s="78">
        <v>1</v>
      </c>
      <c r="I13" s="79"/>
      <c r="J13" s="80"/>
      <c r="K13" s="80">
        <v>1</v>
      </c>
      <c r="L13" s="79"/>
      <c r="M13" s="80"/>
      <c r="N13" s="80"/>
      <c r="O13" s="80"/>
      <c r="P13" s="80"/>
      <c r="Q13" s="79"/>
      <c r="R13" s="78"/>
      <c r="S13" s="78">
        <v>1</v>
      </c>
      <c r="T13" s="139"/>
      <c r="U13" s="80"/>
      <c r="V13" s="80">
        <v>1</v>
      </c>
      <c r="W13" s="79"/>
      <c r="X13" s="80"/>
      <c r="Y13" s="80"/>
      <c r="Z13" s="154"/>
      <c r="AA13" s="80"/>
      <c r="AB13" s="80"/>
      <c r="AC13" s="80"/>
      <c r="AD13" s="80"/>
      <c r="AE13" s="154"/>
      <c r="AF13" s="80"/>
      <c r="AG13" s="80"/>
      <c r="AH13" s="79"/>
      <c r="AI13" s="139"/>
      <c r="AJ13" s="79"/>
      <c r="AK13" s="139"/>
      <c r="AL13" s="80"/>
      <c r="AM13" s="80"/>
      <c r="AN13" s="139">
        <v>140</v>
      </c>
      <c r="AO13" s="80"/>
      <c r="AP13" s="80">
        <v>1</v>
      </c>
      <c r="AQ13" s="80"/>
      <c r="AR13" s="80"/>
      <c r="AS13" s="79"/>
      <c r="AT13" s="139"/>
      <c r="AU13" s="81"/>
      <c r="AV13" s="81"/>
      <c r="AW13" s="82"/>
      <c r="AX13" s="80"/>
      <c r="AY13" s="80"/>
      <c r="AZ13" s="139">
        <v>90</v>
      </c>
      <c r="BA13" s="80"/>
      <c r="BB13" s="80">
        <v>1</v>
      </c>
      <c r="BC13" s="161"/>
      <c r="BD13" s="154"/>
      <c r="BE13" s="80">
        <v>1</v>
      </c>
      <c r="BF13" s="80"/>
      <c r="BG13" s="80"/>
      <c r="BH13" s="161"/>
      <c r="BI13" s="80"/>
      <c r="BJ13" s="80">
        <v>1</v>
      </c>
      <c r="BK13" s="79"/>
      <c r="BL13" s="139"/>
      <c r="BM13" s="80"/>
      <c r="BN13" s="80">
        <v>1</v>
      </c>
      <c r="BO13" s="79"/>
      <c r="BP13" s="80"/>
      <c r="BQ13" s="80"/>
      <c r="BR13" s="79"/>
      <c r="BS13" s="80"/>
      <c r="BT13" s="80"/>
      <c r="BU13" s="139"/>
      <c r="BV13" s="80"/>
      <c r="BW13" s="80"/>
      <c r="BX13" s="79"/>
      <c r="BY13" s="80"/>
      <c r="BZ13" s="80">
        <v>1</v>
      </c>
      <c r="CA13" s="161">
        <v>95</v>
      </c>
      <c r="CB13" s="80"/>
      <c r="CC13" s="80">
        <v>1</v>
      </c>
      <c r="CD13" s="80"/>
      <c r="CE13" s="80">
        <v>1</v>
      </c>
      <c r="CF13" s="79">
        <v>145</v>
      </c>
      <c r="CG13" s="139"/>
      <c r="CH13" s="80"/>
      <c r="CI13" s="80">
        <v>1</v>
      </c>
      <c r="CJ13" s="79"/>
      <c r="CK13" s="80"/>
      <c r="CL13" s="80"/>
      <c r="CM13" s="161">
        <v>1</v>
      </c>
      <c r="CN13" s="161">
        <v>1</v>
      </c>
      <c r="CO13" s="161">
        <v>1</v>
      </c>
      <c r="CP13" s="139"/>
      <c r="CQ13" s="139"/>
      <c r="CR13" s="78"/>
      <c r="CS13" s="78">
        <v>1</v>
      </c>
      <c r="CT13" s="139"/>
      <c r="CU13" s="78"/>
      <c r="CV13" s="78"/>
      <c r="CW13" s="78"/>
      <c r="CX13" s="78"/>
      <c r="CY13" s="78"/>
      <c r="CZ13" s="78">
        <v>1</v>
      </c>
      <c r="DA13" s="161"/>
      <c r="DB13" s="78"/>
      <c r="DC13" s="78"/>
      <c r="DD13" s="139"/>
      <c r="DE13" s="78"/>
      <c r="DF13" s="78"/>
      <c r="DG13" s="78"/>
      <c r="DH13" s="78"/>
      <c r="DI13" s="78"/>
      <c r="DK13" s="173">
        <f t="shared" si="0"/>
        <v>2112</v>
      </c>
      <c r="DL13" s="85">
        <f t="shared" si="1"/>
        <v>23</v>
      </c>
      <c r="DM13" s="85"/>
      <c r="DN13" s="86">
        <f t="shared" si="2"/>
        <v>22</v>
      </c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9"/>
      <c r="EO13" s="90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</row>
    <row r="14" spans="1:218" ht="15.75" thickBot="1" x14ac:dyDescent="0.3">
      <c r="A14" s="76">
        <v>12</v>
      </c>
      <c r="B14" s="94" t="s">
        <v>15</v>
      </c>
      <c r="C14" s="79"/>
      <c r="D14" s="77">
        <v>1</v>
      </c>
      <c r="E14" s="78">
        <v>1</v>
      </c>
      <c r="F14" s="78"/>
      <c r="G14" s="78">
        <v>1</v>
      </c>
      <c r="H14" s="78"/>
      <c r="I14" s="79">
        <v>80</v>
      </c>
      <c r="J14" s="80">
        <v>1</v>
      </c>
      <c r="K14" s="80"/>
      <c r="L14" s="79"/>
      <c r="M14" s="80">
        <v>1</v>
      </c>
      <c r="N14" s="80"/>
      <c r="O14" s="80">
        <v>1</v>
      </c>
      <c r="P14" s="80"/>
      <c r="Q14" s="79"/>
      <c r="R14" s="78">
        <v>1</v>
      </c>
      <c r="S14" s="78"/>
      <c r="T14" s="139"/>
      <c r="U14" s="80">
        <v>1</v>
      </c>
      <c r="V14" s="80"/>
      <c r="W14" s="79"/>
      <c r="X14" s="80"/>
      <c r="Y14" s="80"/>
      <c r="Z14" s="154"/>
      <c r="AA14" s="80"/>
      <c r="AB14" s="80"/>
      <c r="AC14" s="80"/>
      <c r="AD14" s="80"/>
      <c r="AE14" s="154"/>
      <c r="AF14" s="80"/>
      <c r="AG14" s="80"/>
      <c r="AH14" s="79"/>
      <c r="AI14" s="139"/>
      <c r="AJ14" s="79"/>
      <c r="AK14" s="139"/>
      <c r="AL14" s="80"/>
      <c r="AM14" s="80"/>
      <c r="AN14" s="139"/>
      <c r="AO14" s="80">
        <v>1</v>
      </c>
      <c r="AP14" s="80"/>
      <c r="AQ14" s="80">
        <v>1</v>
      </c>
      <c r="AR14" s="80"/>
      <c r="AS14" s="79"/>
      <c r="AT14" s="139"/>
      <c r="AU14" s="81">
        <v>1</v>
      </c>
      <c r="AV14" s="81"/>
      <c r="AW14" s="82"/>
      <c r="AX14" s="80"/>
      <c r="AY14" s="80"/>
      <c r="AZ14" s="139"/>
      <c r="BA14" s="80">
        <v>1</v>
      </c>
      <c r="BB14" s="80"/>
      <c r="BC14" s="161">
        <v>1</v>
      </c>
      <c r="BD14" s="154"/>
      <c r="BE14" s="80"/>
      <c r="BF14" s="80">
        <v>1</v>
      </c>
      <c r="BG14" s="80"/>
      <c r="BH14" s="161">
        <v>1</v>
      </c>
      <c r="BI14" s="80"/>
      <c r="BJ14" s="80"/>
      <c r="BK14" s="79"/>
      <c r="BL14" s="139"/>
      <c r="BM14" s="80">
        <v>1</v>
      </c>
      <c r="BN14" s="80"/>
      <c r="BO14" s="79"/>
      <c r="BP14" s="80">
        <v>1</v>
      </c>
      <c r="BQ14" s="80">
        <v>1</v>
      </c>
      <c r="BR14" s="79"/>
      <c r="BS14" s="80">
        <v>1</v>
      </c>
      <c r="BT14" s="80"/>
      <c r="BU14" s="139"/>
      <c r="BV14" s="80">
        <v>1</v>
      </c>
      <c r="BW14" s="80"/>
      <c r="BX14" s="79"/>
      <c r="BY14" s="80">
        <v>1</v>
      </c>
      <c r="BZ14" s="80"/>
      <c r="CA14" s="161">
        <v>65</v>
      </c>
      <c r="CB14" s="80">
        <v>1</v>
      </c>
      <c r="CC14" s="80"/>
      <c r="CD14" s="80">
        <v>1</v>
      </c>
      <c r="CE14" s="80"/>
      <c r="CF14" s="79"/>
      <c r="CG14" s="139"/>
      <c r="CH14" s="80"/>
      <c r="CI14" s="80"/>
      <c r="CJ14" s="79"/>
      <c r="CK14" s="80">
        <v>1</v>
      </c>
      <c r="CL14" s="80"/>
      <c r="CM14" s="161">
        <v>1</v>
      </c>
      <c r="CN14" s="161">
        <v>1</v>
      </c>
      <c r="CO14" s="161">
        <v>1</v>
      </c>
      <c r="CP14" s="139"/>
      <c r="CQ14" s="139"/>
      <c r="CR14" s="78"/>
      <c r="CS14" s="78"/>
      <c r="CT14" s="139"/>
      <c r="CU14" s="78">
        <v>1</v>
      </c>
      <c r="CV14" s="78"/>
      <c r="CW14" s="78"/>
      <c r="CX14" s="78"/>
      <c r="CY14" s="78"/>
      <c r="CZ14" s="78"/>
      <c r="DA14" s="161"/>
      <c r="DB14" s="78"/>
      <c r="DC14" s="78"/>
      <c r="DD14" s="139"/>
      <c r="DE14" s="78"/>
      <c r="DF14" s="78"/>
      <c r="DG14" s="78"/>
      <c r="DH14" s="78"/>
      <c r="DI14" s="78">
        <v>1</v>
      </c>
      <c r="DK14" s="173">
        <f t="shared" si="0"/>
        <v>2323</v>
      </c>
      <c r="DL14" s="85">
        <f t="shared" si="1"/>
        <v>31</v>
      </c>
      <c r="DM14" s="85"/>
      <c r="DN14" s="86">
        <f t="shared" si="2"/>
        <v>30</v>
      </c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9"/>
      <c r="EO14" s="90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</row>
    <row r="15" spans="1:218" ht="15.75" thickBot="1" x14ac:dyDescent="0.3">
      <c r="A15" s="76">
        <v>13</v>
      </c>
      <c r="B15" s="96" t="s">
        <v>16</v>
      </c>
      <c r="C15" s="79"/>
      <c r="D15" s="77">
        <v>1</v>
      </c>
      <c r="E15" s="78">
        <v>1</v>
      </c>
      <c r="F15" s="78"/>
      <c r="G15" s="78"/>
      <c r="H15" s="78"/>
      <c r="I15" s="79">
        <v>80</v>
      </c>
      <c r="J15" s="80"/>
      <c r="K15" s="80">
        <v>1</v>
      </c>
      <c r="L15" s="79">
        <v>65</v>
      </c>
      <c r="M15" s="80"/>
      <c r="N15" s="80"/>
      <c r="O15" s="80">
        <v>1</v>
      </c>
      <c r="P15" s="80"/>
      <c r="Q15" s="79"/>
      <c r="R15" s="78"/>
      <c r="S15" s="78"/>
      <c r="T15" s="139"/>
      <c r="U15" s="80"/>
      <c r="V15" s="80"/>
      <c r="W15" s="79"/>
      <c r="X15" s="80"/>
      <c r="Y15" s="80"/>
      <c r="Z15" s="154">
        <v>1</v>
      </c>
      <c r="AA15" s="80"/>
      <c r="AB15" s="80"/>
      <c r="AC15" s="80">
        <v>1</v>
      </c>
      <c r="AD15" s="80"/>
      <c r="AE15" s="154"/>
      <c r="AF15" s="80">
        <v>1</v>
      </c>
      <c r="AG15" s="80"/>
      <c r="AH15" s="79"/>
      <c r="AI15" s="139"/>
      <c r="AJ15" s="79"/>
      <c r="AK15" s="139"/>
      <c r="AL15" s="80"/>
      <c r="AM15" s="80"/>
      <c r="AN15" s="139"/>
      <c r="AO15" s="80"/>
      <c r="AP15" s="80"/>
      <c r="AQ15" s="80"/>
      <c r="AR15" s="80"/>
      <c r="AS15" s="79">
        <v>60</v>
      </c>
      <c r="AT15" s="139"/>
      <c r="AU15" s="81"/>
      <c r="AV15" s="81"/>
      <c r="AW15" s="82"/>
      <c r="AX15" s="80"/>
      <c r="AY15" s="80"/>
      <c r="AZ15" s="139"/>
      <c r="BA15" s="80"/>
      <c r="BB15" s="80"/>
      <c r="BC15" s="161"/>
      <c r="BD15" s="154"/>
      <c r="BE15" s="80"/>
      <c r="BF15" s="80"/>
      <c r="BG15" s="80"/>
      <c r="BH15" s="161"/>
      <c r="BI15" s="80"/>
      <c r="BJ15" s="80"/>
      <c r="BK15" s="79">
        <v>75</v>
      </c>
      <c r="BL15" s="139"/>
      <c r="BM15" s="80">
        <v>1</v>
      </c>
      <c r="BN15" s="80"/>
      <c r="BO15" s="79">
        <v>70</v>
      </c>
      <c r="BP15" s="80">
        <v>1</v>
      </c>
      <c r="BQ15" s="80"/>
      <c r="BR15" s="79">
        <v>60</v>
      </c>
      <c r="BS15" s="80"/>
      <c r="BT15" s="80"/>
      <c r="BU15" s="139"/>
      <c r="BV15" s="80">
        <v>1</v>
      </c>
      <c r="BW15" s="80"/>
      <c r="BX15" s="79"/>
      <c r="BY15" s="80">
        <v>1</v>
      </c>
      <c r="BZ15" s="80"/>
      <c r="CA15" s="161"/>
      <c r="CB15" s="80">
        <v>1</v>
      </c>
      <c r="CC15" s="80"/>
      <c r="CD15" s="80">
        <v>1</v>
      </c>
      <c r="CE15" s="80"/>
      <c r="CF15" s="79"/>
      <c r="CG15" s="139"/>
      <c r="CH15" s="80">
        <v>1</v>
      </c>
      <c r="CI15" s="80"/>
      <c r="CJ15" s="79">
        <v>1</v>
      </c>
      <c r="CK15" s="80">
        <v>1</v>
      </c>
      <c r="CL15" s="80"/>
      <c r="CM15" s="161"/>
      <c r="CN15" s="161"/>
      <c r="CO15" s="161"/>
      <c r="CP15" s="139"/>
      <c r="CQ15" s="139"/>
      <c r="CR15" s="78">
        <v>1</v>
      </c>
      <c r="CS15" s="78">
        <v>1</v>
      </c>
      <c r="CT15" s="139"/>
      <c r="CU15" s="78">
        <v>1</v>
      </c>
      <c r="CV15" s="78"/>
      <c r="CW15" s="78"/>
      <c r="CX15" s="78"/>
      <c r="CY15" s="78">
        <v>1</v>
      </c>
      <c r="CZ15" s="78"/>
      <c r="DA15" s="161">
        <v>1</v>
      </c>
      <c r="DB15" s="78"/>
      <c r="DC15" s="78"/>
      <c r="DD15" s="139"/>
      <c r="DE15" s="78"/>
      <c r="DF15" s="78"/>
      <c r="DG15" s="78"/>
      <c r="DH15" s="78"/>
      <c r="DI15" s="78"/>
      <c r="DK15" s="173">
        <f t="shared" si="0"/>
        <v>1865</v>
      </c>
      <c r="DL15" s="85">
        <f t="shared" si="1"/>
        <v>27</v>
      </c>
      <c r="DM15" s="85"/>
      <c r="DN15" s="86">
        <f t="shared" si="2"/>
        <v>26</v>
      </c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8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9"/>
      <c r="EO15" s="90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</row>
    <row r="16" spans="1:218" ht="15.75" thickBot="1" x14ac:dyDescent="0.3">
      <c r="A16" s="76">
        <v>14</v>
      </c>
      <c r="B16" s="97" t="s">
        <v>137</v>
      </c>
      <c r="C16" s="79"/>
      <c r="D16" s="77">
        <v>1</v>
      </c>
      <c r="E16" s="78"/>
      <c r="F16" s="78"/>
      <c r="G16" s="78"/>
      <c r="H16" s="78"/>
      <c r="I16" s="79">
        <v>80</v>
      </c>
      <c r="J16" s="80"/>
      <c r="K16" s="80">
        <v>1</v>
      </c>
      <c r="L16" s="79"/>
      <c r="M16" s="80"/>
      <c r="N16" s="80"/>
      <c r="O16" s="80"/>
      <c r="P16" s="80"/>
      <c r="Q16" s="79"/>
      <c r="R16" s="78"/>
      <c r="S16" s="78">
        <v>1</v>
      </c>
      <c r="T16" s="139"/>
      <c r="U16" s="78"/>
      <c r="V16" s="78">
        <v>1</v>
      </c>
      <c r="W16" s="79">
        <v>85</v>
      </c>
      <c r="X16" s="78"/>
      <c r="Y16" s="78">
        <v>1</v>
      </c>
      <c r="Z16" s="154">
        <v>1</v>
      </c>
      <c r="AA16" s="78"/>
      <c r="AB16" s="78"/>
      <c r="AC16" s="78"/>
      <c r="AD16" s="78">
        <v>1</v>
      </c>
      <c r="AE16" s="154"/>
      <c r="AF16" s="78"/>
      <c r="AG16" s="78">
        <v>1</v>
      </c>
      <c r="AH16" s="79">
        <v>97</v>
      </c>
      <c r="AI16" s="139"/>
      <c r="AJ16" s="79"/>
      <c r="AK16" s="139"/>
      <c r="AL16" s="78"/>
      <c r="AM16" s="78">
        <v>1</v>
      </c>
      <c r="AN16" s="139">
        <v>140</v>
      </c>
      <c r="AO16" s="78"/>
      <c r="AP16" s="78">
        <v>1</v>
      </c>
      <c r="AQ16" s="78"/>
      <c r="AR16" s="78">
        <v>1</v>
      </c>
      <c r="AS16" s="79"/>
      <c r="AT16" s="139"/>
      <c r="AU16" s="78"/>
      <c r="AV16" s="78">
        <v>1</v>
      </c>
      <c r="AW16" s="82"/>
      <c r="AX16" s="78">
        <v>1</v>
      </c>
      <c r="AY16" s="78"/>
      <c r="AZ16" s="139"/>
      <c r="BA16" s="78"/>
      <c r="BB16" s="78">
        <v>1</v>
      </c>
      <c r="BC16" s="154">
        <v>1</v>
      </c>
      <c r="BD16" s="154">
        <v>1</v>
      </c>
      <c r="BE16" s="78"/>
      <c r="BF16" s="78"/>
      <c r="BG16" s="78"/>
      <c r="BH16" s="154"/>
      <c r="BI16" s="78"/>
      <c r="BJ16" s="78"/>
      <c r="BK16" s="79"/>
      <c r="BL16" s="139"/>
      <c r="BM16" s="78"/>
      <c r="BN16" s="78"/>
      <c r="BO16" s="79"/>
      <c r="BP16" s="78"/>
      <c r="BQ16" s="78">
        <v>1</v>
      </c>
      <c r="BR16" s="79">
        <v>95</v>
      </c>
      <c r="BS16" s="78"/>
      <c r="BT16" s="78">
        <v>1</v>
      </c>
      <c r="BU16" s="139"/>
      <c r="BV16" s="78"/>
      <c r="BW16" s="78">
        <v>1</v>
      </c>
      <c r="BX16" s="79"/>
      <c r="BY16" s="78"/>
      <c r="BZ16" s="78">
        <v>1</v>
      </c>
      <c r="CA16" s="154"/>
      <c r="CB16" s="78"/>
      <c r="CC16" s="78">
        <v>1</v>
      </c>
      <c r="CD16" s="78"/>
      <c r="CE16" s="78"/>
      <c r="CF16" s="79"/>
      <c r="CG16" s="139"/>
      <c r="CH16" s="78"/>
      <c r="CI16" s="78"/>
      <c r="CJ16" s="79"/>
      <c r="CK16" s="78"/>
      <c r="CL16" s="78">
        <v>1</v>
      </c>
      <c r="CM16" s="154"/>
      <c r="CN16" s="154"/>
      <c r="CO16" s="154"/>
      <c r="CP16" s="139"/>
      <c r="CQ16" s="139"/>
      <c r="CR16" s="78"/>
      <c r="CS16" s="78"/>
      <c r="CT16" s="139"/>
      <c r="CU16" s="78"/>
      <c r="CV16" s="78"/>
      <c r="CW16" s="78"/>
      <c r="CX16" s="78"/>
      <c r="CY16" s="78"/>
      <c r="CZ16" s="78"/>
      <c r="DA16" s="154"/>
      <c r="DB16" s="78"/>
      <c r="DC16" s="78"/>
      <c r="DD16" s="139"/>
      <c r="DE16" s="78"/>
      <c r="DF16" s="78">
        <v>1</v>
      </c>
      <c r="DG16" s="78"/>
      <c r="DH16" s="78">
        <v>1</v>
      </c>
      <c r="DI16" s="78">
        <v>1</v>
      </c>
      <c r="DK16" s="173">
        <f t="shared" si="0"/>
        <v>2555</v>
      </c>
      <c r="DL16" s="85">
        <f t="shared" si="1"/>
        <v>30</v>
      </c>
      <c r="DM16" s="85"/>
      <c r="DN16" s="86">
        <f t="shared" si="2"/>
        <v>28</v>
      </c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8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9"/>
      <c r="EO16" s="90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</row>
    <row r="17" spans="1:218" ht="15.75" thickBot="1" x14ac:dyDescent="0.3">
      <c r="A17" s="76">
        <v>15</v>
      </c>
      <c r="B17" s="98" t="s">
        <v>17</v>
      </c>
      <c r="C17" s="79"/>
      <c r="D17" s="77">
        <v>1</v>
      </c>
      <c r="E17" s="78"/>
      <c r="F17" s="78">
        <v>1</v>
      </c>
      <c r="G17" s="78"/>
      <c r="H17" s="78"/>
      <c r="I17" s="79">
        <v>80</v>
      </c>
      <c r="J17" s="80"/>
      <c r="K17" s="80">
        <v>1</v>
      </c>
      <c r="L17" s="79">
        <v>65</v>
      </c>
      <c r="M17" s="80"/>
      <c r="N17" s="80">
        <v>1</v>
      </c>
      <c r="O17" s="80"/>
      <c r="P17" s="80">
        <v>1</v>
      </c>
      <c r="Q17" s="79"/>
      <c r="R17" s="78"/>
      <c r="S17" s="78"/>
      <c r="T17" s="139"/>
      <c r="U17" s="80"/>
      <c r="V17" s="80"/>
      <c r="W17" s="79"/>
      <c r="X17" s="80"/>
      <c r="Y17" s="80">
        <v>1</v>
      </c>
      <c r="Z17" s="154">
        <v>1</v>
      </c>
      <c r="AA17" s="80"/>
      <c r="AB17" s="80"/>
      <c r="AC17" s="80"/>
      <c r="AD17" s="80">
        <v>1</v>
      </c>
      <c r="AE17" s="154"/>
      <c r="AF17" s="80"/>
      <c r="AG17" s="80">
        <v>1</v>
      </c>
      <c r="AH17" s="79"/>
      <c r="AI17" s="139"/>
      <c r="AJ17" s="79"/>
      <c r="AK17" s="139"/>
      <c r="AL17" s="80"/>
      <c r="AM17" s="80"/>
      <c r="AN17" s="139"/>
      <c r="AO17" s="80"/>
      <c r="AP17" s="80"/>
      <c r="AQ17" s="80"/>
      <c r="AR17" s="80"/>
      <c r="AS17" s="79"/>
      <c r="AT17" s="139"/>
      <c r="AU17" s="81"/>
      <c r="AV17" s="81">
        <v>1</v>
      </c>
      <c r="AW17" s="82"/>
      <c r="AX17" s="80">
        <v>1</v>
      </c>
      <c r="AY17" s="80"/>
      <c r="AZ17" s="139"/>
      <c r="BA17" s="80"/>
      <c r="BB17" s="80"/>
      <c r="BC17" s="161"/>
      <c r="BD17" s="154"/>
      <c r="BE17" s="80"/>
      <c r="BF17" s="80"/>
      <c r="BG17" s="80"/>
      <c r="BH17" s="161"/>
      <c r="BI17" s="80">
        <v>1</v>
      </c>
      <c r="BJ17" s="80"/>
      <c r="BK17" s="79"/>
      <c r="BL17" s="139"/>
      <c r="BM17" s="80"/>
      <c r="BN17" s="80"/>
      <c r="BO17" s="79">
        <v>70</v>
      </c>
      <c r="BP17" s="80">
        <v>1</v>
      </c>
      <c r="BQ17" s="80"/>
      <c r="BR17" s="79">
        <v>60</v>
      </c>
      <c r="BS17" s="80"/>
      <c r="BT17" s="80">
        <v>1</v>
      </c>
      <c r="BU17" s="139"/>
      <c r="BV17" s="80"/>
      <c r="BW17" s="80">
        <v>1</v>
      </c>
      <c r="BX17" s="79"/>
      <c r="BY17" s="80"/>
      <c r="BZ17" s="80"/>
      <c r="CA17" s="161"/>
      <c r="CB17" s="80"/>
      <c r="CC17" s="80">
        <v>1</v>
      </c>
      <c r="CD17" s="80"/>
      <c r="CE17" s="80">
        <v>1</v>
      </c>
      <c r="CF17" s="79"/>
      <c r="CG17" s="139"/>
      <c r="CH17" s="80"/>
      <c r="CI17" s="80">
        <v>1</v>
      </c>
      <c r="CJ17" s="79"/>
      <c r="CK17" s="80"/>
      <c r="CL17" s="80">
        <v>1</v>
      </c>
      <c r="CM17" s="161">
        <v>1</v>
      </c>
      <c r="CN17" s="161">
        <v>1</v>
      </c>
      <c r="CO17" s="161">
        <v>1</v>
      </c>
      <c r="CP17" s="139"/>
      <c r="CQ17" s="139"/>
      <c r="CR17" s="78"/>
      <c r="CS17" s="78"/>
      <c r="CT17" s="139"/>
      <c r="CU17" s="78"/>
      <c r="CV17" s="78">
        <v>1</v>
      </c>
      <c r="CW17" s="78"/>
      <c r="CX17" s="78"/>
      <c r="CY17" s="78"/>
      <c r="CZ17" s="78">
        <v>1</v>
      </c>
      <c r="DA17" s="161">
        <v>1</v>
      </c>
      <c r="DB17" s="78"/>
      <c r="DC17" s="78">
        <v>1</v>
      </c>
      <c r="DD17" s="139"/>
      <c r="DE17" s="78"/>
      <c r="DF17" s="78">
        <v>1</v>
      </c>
      <c r="DG17" s="78"/>
      <c r="DH17" s="78">
        <v>1</v>
      </c>
      <c r="DI17" s="78">
        <v>1</v>
      </c>
      <c r="DK17" s="173">
        <f t="shared" si="0"/>
        <v>2574</v>
      </c>
      <c r="DL17" s="85">
        <f t="shared" si="1"/>
        <v>33</v>
      </c>
      <c r="DM17" s="85"/>
      <c r="DN17" s="86">
        <f t="shared" si="2"/>
        <v>31</v>
      </c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9"/>
      <c r="EO17" s="90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</row>
    <row r="18" spans="1:218" ht="15.75" thickBot="1" x14ac:dyDescent="0.3">
      <c r="A18" s="76">
        <v>16</v>
      </c>
      <c r="B18" s="94" t="s">
        <v>46</v>
      </c>
      <c r="C18" s="79"/>
      <c r="D18" s="77"/>
      <c r="E18" s="78"/>
      <c r="F18" s="78"/>
      <c r="G18" s="78"/>
      <c r="H18" s="78"/>
      <c r="I18" s="79">
        <v>80</v>
      </c>
      <c r="J18" s="113"/>
      <c r="K18" s="80">
        <v>1</v>
      </c>
      <c r="L18" s="79">
        <v>105</v>
      </c>
      <c r="M18" s="80"/>
      <c r="N18" s="80"/>
      <c r="O18" s="80"/>
      <c r="P18" s="80"/>
      <c r="Q18" s="79"/>
      <c r="R18" s="78">
        <v>1</v>
      </c>
      <c r="S18" s="78"/>
      <c r="T18" s="139"/>
      <c r="U18" s="80">
        <v>1</v>
      </c>
      <c r="V18" s="80"/>
      <c r="W18" s="79"/>
      <c r="X18" s="80">
        <v>1</v>
      </c>
      <c r="Y18" s="80"/>
      <c r="Z18" s="154">
        <v>1</v>
      </c>
      <c r="AA18" s="80"/>
      <c r="AB18" s="80"/>
      <c r="AC18" s="80">
        <v>1</v>
      </c>
      <c r="AD18" s="80"/>
      <c r="AE18" s="154"/>
      <c r="AF18" s="80">
        <v>1</v>
      </c>
      <c r="AG18" s="80"/>
      <c r="AH18" s="79">
        <v>126</v>
      </c>
      <c r="AI18" s="139"/>
      <c r="AJ18" s="79"/>
      <c r="AK18" s="139"/>
      <c r="AL18" s="80"/>
      <c r="AM18" s="80"/>
      <c r="AN18" s="139"/>
      <c r="AO18" s="80"/>
      <c r="AP18" s="80"/>
      <c r="AQ18" s="80"/>
      <c r="AR18" s="80"/>
      <c r="AS18" s="79"/>
      <c r="AT18" s="139"/>
      <c r="AU18" s="81"/>
      <c r="AV18" s="81">
        <v>1</v>
      </c>
      <c r="AW18" s="82"/>
      <c r="AX18" s="80"/>
      <c r="AY18" s="80"/>
      <c r="AZ18" s="139">
        <v>90</v>
      </c>
      <c r="BA18" s="80">
        <v>1</v>
      </c>
      <c r="BB18" s="80"/>
      <c r="BC18" s="161">
        <v>1</v>
      </c>
      <c r="BD18" s="154">
        <v>1</v>
      </c>
      <c r="BE18" s="80"/>
      <c r="BF18" s="80"/>
      <c r="BG18" s="80"/>
      <c r="BH18" s="161"/>
      <c r="BI18" s="80"/>
      <c r="BJ18" s="80">
        <v>1</v>
      </c>
      <c r="BK18" s="79"/>
      <c r="BL18" s="139"/>
      <c r="BM18" s="80"/>
      <c r="BN18" s="80"/>
      <c r="BO18" s="79"/>
      <c r="BP18" s="80">
        <v>1</v>
      </c>
      <c r="BQ18" s="80"/>
      <c r="BR18" s="79"/>
      <c r="BS18" s="80"/>
      <c r="BT18" s="80">
        <v>1</v>
      </c>
      <c r="BU18" s="139"/>
      <c r="BV18" s="80">
        <v>1</v>
      </c>
      <c r="BW18" s="80"/>
      <c r="BX18" s="79"/>
      <c r="BY18" s="80"/>
      <c r="BZ18" s="80">
        <v>1</v>
      </c>
      <c r="CA18" s="161"/>
      <c r="CB18" s="80"/>
      <c r="CC18" s="80">
        <v>1</v>
      </c>
      <c r="CD18" s="80"/>
      <c r="CE18" s="80"/>
      <c r="CF18" s="79"/>
      <c r="CG18" s="139"/>
      <c r="CH18" s="80"/>
      <c r="CI18" s="80">
        <v>1</v>
      </c>
      <c r="CJ18" s="79"/>
      <c r="CK18" s="80"/>
      <c r="CL18" s="80"/>
      <c r="CM18" s="161">
        <v>1</v>
      </c>
      <c r="CN18" s="161">
        <v>1</v>
      </c>
      <c r="CO18" s="161">
        <v>1</v>
      </c>
      <c r="CP18" s="139"/>
      <c r="CQ18" s="139"/>
      <c r="CR18" s="78"/>
      <c r="CS18" s="78"/>
      <c r="CT18" s="139"/>
      <c r="CU18" s="78"/>
      <c r="CV18" s="78"/>
      <c r="CW18" s="78"/>
      <c r="CX18" s="78"/>
      <c r="CY18" s="78"/>
      <c r="CZ18" s="78"/>
      <c r="DA18" s="161"/>
      <c r="DB18" s="78"/>
      <c r="DC18" s="78"/>
      <c r="DD18" s="139"/>
      <c r="DE18" s="78">
        <v>1</v>
      </c>
      <c r="DF18" s="78"/>
      <c r="DG18" s="78"/>
      <c r="DH18" s="78"/>
      <c r="DI18" s="78">
        <v>1</v>
      </c>
      <c r="DK18" s="173">
        <f t="shared" si="0"/>
        <v>2296</v>
      </c>
      <c r="DL18" s="85">
        <f t="shared" si="1"/>
        <v>27</v>
      </c>
      <c r="DM18" s="85"/>
      <c r="DN18" s="86">
        <f t="shared" si="2"/>
        <v>25</v>
      </c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9"/>
      <c r="EO18" s="90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</row>
    <row r="19" spans="1:218" ht="15.75" thickBot="1" x14ac:dyDescent="0.3">
      <c r="A19" s="76">
        <v>17</v>
      </c>
      <c r="B19" s="94" t="s">
        <v>58</v>
      </c>
      <c r="C19" s="79"/>
      <c r="D19" s="77">
        <v>1</v>
      </c>
      <c r="E19" s="78"/>
      <c r="F19" s="78">
        <v>1</v>
      </c>
      <c r="G19" s="78"/>
      <c r="H19" s="78"/>
      <c r="I19" s="79"/>
      <c r="J19" s="80"/>
      <c r="K19" s="80"/>
      <c r="L19" s="79"/>
      <c r="M19" s="80"/>
      <c r="N19" s="80"/>
      <c r="O19" s="80"/>
      <c r="P19" s="80"/>
      <c r="Q19" s="79"/>
      <c r="R19" s="78"/>
      <c r="S19" s="78">
        <v>1</v>
      </c>
      <c r="T19" s="139"/>
      <c r="U19" s="80"/>
      <c r="V19" s="80">
        <v>1</v>
      </c>
      <c r="W19" s="79"/>
      <c r="X19" s="80"/>
      <c r="Y19" s="80"/>
      <c r="Z19" s="154"/>
      <c r="AA19" s="80"/>
      <c r="AB19" s="80"/>
      <c r="AC19" s="80">
        <v>1</v>
      </c>
      <c r="AD19" s="80"/>
      <c r="AE19" s="154">
        <v>168</v>
      </c>
      <c r="AF19" s="80"/>
      <c r="AG19" s="80">
        <v>1</v>
      </c>
      <c r="AH19" s="79"/>
      <c r="AI19" s="139"/>
      <c r="AJ19" s="79"/>
      <c r="AK19" s="139"/>
      <c r="AL19" s="80">
        <v>1</v>
      </c>
      <c r="AM19" s="80"/>
      <c r="AN19" s="139"/>
      <c r="AO19" s="80"/>
      <c r="AP19" s="80"/>
      <c r="AQ19" s="80"/>
      <c r="AR19" s="80"/>
      <c r="AS19" s="79"/>
      <c r="AT19" s="139"/>
      <c r="AU19" s="81"/>
      <c r="AV19" s="81">
        <v>1</v>
      </c>
      <c r="AW19" s="82"/>
      <c r="AX19" s="80"/>
      <c r="AY19" s="80"/>
      <c r="AZ19" s="139"/>
      <c r="BA19" s="80"/>
      <c r="BB19" s="80">
        <v>1</v>
      </c>
      <c r="BC19" s="161">
        <v>1</v>
      </c>
      <c r="BD19" s="154">
        <v>1</v>
      </c>
      <c r="BE19" s="80"/>
      <c r="BF19" s="80"/>
      <c r="BG19" s="80"/>
      <c r="BH19" s="161"/>
      <c r="BI19" s="80"/>
      <c r="BJ19" s="80"/>
      <c r="BK19" s="79"/>
      <c r="BL19" s="139"/>
      <c r="BM19" s="80"/>
      <c r="BN19" s="80"/>
      <c r="BO19" s="79"/>
      <c r="BP19" s="80"/>
      <c r="BQ19" s="80"/>
      <c r="BR19" s="79"/>
      <c r="BS19" s="80"/>
      <c r="BT19" s="80"/>
      <c r="BU19" s="139"/>
      <c r="BV19" s="80"/>
      <c r="BW19" s="80">
        <v>1</v>
      </c>
      <c r="BX19" s="79"/>
      <c r="BY19" s="80"/>
      <c r="BZ19" s="80"/>
      <c r="CA19" s="161">
        <v>95</v>
      </c>
      <c r="CB19" s="80"/>
      <c r="CC19" s="80">
        <v>1</v>
      </c>
      <c r="CD19" s="80"/>
      <c r="CE19" s="80"/>
      <c r="CF19" s="79"/>
      <c r="CG19" s="139"/>
      <c r="CH19" s="80"/>
      <c r="CI19" s="80"/>
      <c r="CJ19" s="79"/>
      <c r="CK19" s="80">
        <v>1</v>
      </c>
      <c r="CL19" s="80"/>
      <c r="CM19" s="161">
        <v>1</v>
      </c>
      <c r="CN19" s="161">
        <v>1</v>
      </c>
      <c r="CO19" s="161">
        <v>1</v>
      </c>
      <c r="CP19" s="139"/>
      <c r="CQ19" s="139"/>
      <c r="CR19" s="78"/>
      <c r="CS19" s="78">
        <v>1</v>
      </c>
      <c r="CT19" s="139"/>
      <c r="CU19" s="78"/>
      <c r="CV19" s="78"/>
      <c r="CW19" s="78"/>
      <c r="CX19" s="78"/>
      <c r="CY19" s="78"/>
      <c r="CZ19" s="78"/>
      <c r="DA19" s="161"/>
      <c r="DB19" s="78"/>
      <c r="DC19" s="78">
        <v>1</v>
      </c>
      <c r="DD19" s="139"/>
      <c r="DE19" s="78"/>
      <c r="DF19" s="78"/>
      <c r="DG19" s="78"/>
      <c r="DH19" s="78"/>
      <c r="DI19" s="78">
        <v>1</v>
      </c>
      <c r="DK19" s="173">
        <f t="shared" si="0"/>
        <v>1917</v>
      </c>
      <c r="DL19" s="85">
        <f t="shared" si="1"/>
        <v>22</v>
      </c>
      <c r="DM19" s="85">
        <v>1</v>
      </c>
      <c r="DN19" s="86">
        <f t="shared" si="2"/>
        <v>20</v>
      </c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9"/>
      <c r="EO19" s="90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</row>
    <row r="20" spans="1:218" ht="15.75" thickBot="1" x14ac:dyDescent="0.3">
      <c r="A20" s="76">
        <v>18</v>
      </c>
      <c r="B20" s="94" t="s">
        <v>18</v>
      </c>
      <c r="C20" s="79"/>
      <c r="D20" s="77">
        <v>1</v>
      </c>
      <c r="E20" s="78"/>
      <c r="F20" s="78">
        <v>1</v>
      </c>
      <c r="G20" s="78"/>
      <c r="H20" s="78"/>
      <c r="I20" s="79"/>
      <c r="J20" s="80"/>
      <c r="K20" s="80"/>
      <c r="L20" s="79"/>
      <c r="M20" s="80"/>
      <c r="N20" s="80"/>
      <c r="O20" s="80"/>
      <c r="P20" s="80"/>
      <c r="Q20" s="79"/>
      <c r="R20" s="78"/>
      <c r="S20" s="78"/>
      <c r="T20" s="139"/>
      <c r="U20" s="80">
        <v>1</v>
      </c>
      <c r="V20" s="80"/>
      <c r="W20" s="79"/>
      <c r="X20" s="80">
        <v>1</v>
      </c>
      <c r="Y20" s="80"/>
      <c r="Z20" s="154"/>
      <c r="AA20" s="80"/>
      <c r="AB20" s="80"/>
      <c r="AC20" s="80">
        <v>1</v>
      </c>
      <c r="AD20" s="80"/>
      <c r="AE20" s="154"/>
      <c r="AF20" s="80">
        <v>1</v>
      </c>
      <c r="AG20" s="80"/>
      <c r="AH20" s="79"/>
      <c r="AI20" s="139"/>
      <c r="AJ20" s="79"/>
      <c r="AK20" s="139"/>
      <c r="AL20" s="80">
        <v>1</v>
      </c>
      <c r="AM20" s="80"/>
      <c r="AN20" s="139"/>
      <c r="AO20" s="80">
        <v>1</v>
      </c>
      <c r="AP20" s="80"/>
      <c r="AQ20" s="80">
        <v>1</v>
      </c>
      <c r="AR20" s="80"/>
      <c r="AS20" s="79"/>
      <c r="AT20" s="139"/>
      <c r="AU20" s="81">
        <v>1</v>
      </c>
      <c r="AV20" s="81"/>
      <c r="AW20" s="82"/>
      <c r="AX20" s="80">
        <v>1</v>
      </c>
      <c r="AY20" s="80"/>
      <c r="AZ20" s="139"/>
      <c r="BA20" s="80">
        <v>1</v>
      </c>
      <c r="BB20" s="80"/>
      <c r="BC20" s="161"/>
      <c r="BD20" s="154"/>
      <c r="BE20" s="80">
        <v>1</v>
      </c>
      <c r="BF20" s="80">
        <v>1</v>
      </c>
      <c r="BG20" s="80"/>
      <c r="BH20" s="161"/>
      <c r="BI20" s="80">
        <v>1</v>
      </c>
      <c r="BJ20" s="80"/>
      <c r="BK20" s="79"/>
      <c r="BL20" s="139"/>
      <c r="BM20" s="80">
        <v>1</v>
      </c>
      <c r="BN20" s="80"/>
      <c r="BO20" s="79"/>
      <c r="BP20" s="80">
        <v>1</v>
      </c>
      <c r="BQ20" s="80"/>
      <c r="BR20" s="79"/>
      <c r="BS20" s="80">
        <v>1</v>
      </c>
      <c r="BT20" s="80"/>
      <c r="BU20" s="139"/>
      <c r="BV20" s="80">
        <v>1</v>
      </c>
      <c r="BW20" s="80"/>
      <c r="BX20" s="79"/>
      <c r="BY20" s="80">
        <v>1</v>
      </c>
      <c r="BZ20" s="80"/>
      <c r="CA20" s="161"/>
      <c r="CB20" s="80">
        <v>1</v>
      </c>
      <c r="CC20" s="80"/>
      <c r="CD20" s="80">
        <v>1</v>
      </c>
      <c r="CE20" s="80"/>
      <c r="CF20" s="79"/>
      <c r="CG20" s="139"/>
      <c r="CH20" s="80">
        <v>1</v>
      </c>
      <c r="CI20" s="80"/>
      <c r="CJ20" s="79"/>
      <c r="CK20" s="80">
        <v>1</v>
      </c>
      <c r="CL20" s="80"/>
      <c r="CM20" s="161"/>
      <c r="CN20" s="161"/>
      <c r="CO20" s="161"/>
      <c r="CP20" s="139"/>
      <c r="CQ20" s="139"/>
      <c r="CR20" s="78">
        <v>1</v>
      </c>
      <c r="CS20" s="78">
        <v>1</v>
      </c>
      <c r="CT20" s="139"/>
      <c r="CU20" s="78"/>
      <c r="CV20" s="78">
        <v>1</v>
      </c>
      <c r="CW20" s="78">
        <v>1</v>
      </c>
      <c r="CX20" s="78"/>
      <c r="CY20" s="78"/>
      <c r="CZ20" s="78">
        <v>1</v>
      </c>
      <c r="DA20" s="161"/>
      <c r="DB20" s="78"/>
      <c r="DC20" s="78">
        <v>1</v>
      </c>
      <c r="DD20" s="139"/>
      <c r="DE20" s="78"/>
      <c r="DF20" s="78">
        <v>1</v>
      </c>
      <c r="DG20" s="78"/>
      <c r="DH20" s="78">
        <v>1</v>
      </c>
      <c r="DI20" s="78">
        <v>1</v>
      </c>
      <c r="DK20" s="173">
        <f t="shared" si="0"/>
        <v>2274</v>
      </c>
      <c r="DL20" s="85">
        <f t="shared" si="1"/>
        <v>33</v>
      </c>
      <c r="DM20" s="85"/>
      <c r="DN20" s="86">
        <f t="shared" si="2"/>
        <v>32</v>
      </c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9"/>
      <c r="EO20" s="90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</row>
    <row r="21" spans="1:218" ht="15.75" thickBot="1" x14ac:dyDescent="0.3">
      <c r="A21" s="76">
        <v>19</v>
      </c>
      <c r="B21" s="94" t="s">
        <v>19</v>
      </c>
      <c r="C21" s="79"/>
      <c r="D21" s="77">
        <v>1</v>
      </c>
      <c r="E21" s="78"/>
      <c r="F21" s="78">
        <v>1</v>
      </c>
      <c r="G21" s="78">
        <v>1</v>
      </c>
      <c r="H21" s="78"/>
      <c r="I21" s="79"/>
      <c r="J21" s="80">
        <v>1</v>
      </c>
      <c r="K21" s="80"/>
      <c r="L21" s="79"/>
      <c r="M21" s="80">
        <v>1</v>
      </c>
      <c r="N21" s="80"/>
      <c r="O21" s="80">
        <v>1</v>
      </c>
      <c r="P21" s="80"/>
      <c r="Q21" s="79"/>
      <c r="R21" s="78"/>
      <c r="S21" s="78"/>
      <c r="T21" s="139"/>
      <c r="U21" s="80">
        <v>1</v>
      </c>
      <c r="V21" s="80"/>
      <c r="W21" s="79"/>
      <c r="X21" s="80">
        <v>1</v>
      </c>
      <c r="Y21" s="80"/>
      <c r="Z21" s="154">
        <v>1</v>
      </c>
      <c r="AA21" s="80"/>
      <c r="AB21" s="80"/>
      <c r="AC21" s="80">
        <v>1</v>
      </c>
      <c r="AD21" s="80"/>
      <c r="AE21" s="154"/>
      <c r="AF21" s="80">
        <v>1</v>
      </c>
      <c r="AG21" s="80"/>
      <c r="AH21" s="79"/>
      <c r="AI21" s="139"/>
      <c r="AJ21" s="79"/>
      <c r="AK21" s="139"/>
      <c r="AL21" s="80">
        <v>1</v>
      </c>
      <c r="AM21" s="80"/>
      <c r="AN21" s="139"/>
      <c r="AO21" s="80">
        <v>1</v>
      </c>
      <c r="AP21" s="80"/>
      <c r="AQ21" s="80">
        <v>1</v>
      </c>
      <c r="AR21" s="80"/>
      <c r="AS21" s="79"/>
      <c r="AT21" s="139"/>
      <c r="AU21" s="81">
        <v>1</v>
      </c>
      <c r="AV21" s="81"/>
      <c r="AW21" s="82"/>
      <c r="AX21" s="80"/>
      <c r="AY21" s="80"/>
      <c r="AZ21" s="139"/>
      <c r="BA21" s="80"/>
      <c r="BB21" s="80"/>
      <c r="BC21" s="161"/>
      <c r="BD21" s="154"/>
      <c r="BE21" s="80">
        <v>1</v>
      </c>
      <c r="BF21" s="80">
        <v>1</v>
      </c>
      <c r="BG21" s="80"/>
      <c r="BH21" s="161"/>
      <c r="BI21" s="80">
        <v>1</v>
      </c>
      <c r="BJ21" s="80"/>
      <c r="BK21" s="79"/>
      <c r="BL21" s="139"/>
      <c r="BM21" s="80">
        <v>1</v>
      </c>
      <c r="BN21" s="80"/>
      <c r="BO21" s="79"/>
      <c r="BP21" s="80">
        <v>1</v>
      </c>
      <c r="BQ21" s="80"/>
      <c r="BR21" s="79"/>
      <c r="BS21" s="80">
        <v>1</v>
      </c>
      <c r="BT21" s="80"/>
      <c r="BU21" s="139"/>
      <c r="BV21" s="80">
        <v>1</v>
      </c>
      <c r="BW21" s="80"/>
      <c r="BX21" s="79"/>
      <c r="BY21" s="80">
        <v>1</v>
      </c>
      <c r="BZ21" s="80"/>
      <c r="CA21" s="161"/>
      <c r="CB21" s="80">
        <v>1</v>
      </c>
      <c r="CC21" s="80"/>
      <c r="CD21" s="80">
        <v>1</v>
      </c>
      <c r="CE21" s="80"/>
      <c r="CF21" s="79"/>
      <c r="CG21" s="139"/>
      <c r="CH21" s="80">
        <v>1</v>
      </c>
      <c r="CI21" s="80"/>
      <c r="CJ21" s="79"/>
      <c r="CK21" s="80">
        <v>1</v>
      </c>
      <c r="CL21" s="80"/>
      <c r="CM21" s="161"/>
      <c r="CN21" s="161"/>
      <c r="CO21" s="161"/>
      <c r="CP21" s="139"/>
      <c r="CQ21" s="139"/>
      <c r="CR21" s="78">
        <v>1</v>
      </c>
      <c r="CS21" s="78"/>
      <c r="CT21" s="139"/>
      <c r="CU21" s="78">
        <v>1</v>
      </c>
      <c r="CV21" s="78"/>
      <c r="CW21" s="78"/>
      <c r="CX21" s="78"/>
      <c r="CY21" s="78"/>
      <c r="CZ21" s="78"/>
      <c r="DA21" s="161"/>
      <c r="DB21" s="78">
        <v>1</v>
      </c>
      <c r="DC21" s="78"/>
      <c r="DD21" s="139"/>
      <c r="DE21" s="78">
        <v>1</v>
      </c>
      <c r="DF21" s="78"/>
      <c r="DG21" s="78">
        <v>1</v>
      </c>
      <c r="DH21" s="78"/>
      <c r="DI21" s="78">
        <v>1</v>
      </c>
      <c r="DK21" s="173">
        <f t="shared" si="0"/>
        <v>2205</v>
      </c>
      <c r="DL21" s="85">
        <f t="shared" si="1"/>
        <v>33</v>
      </c>
      <c r="DM21" s="85"/>
      <c r="DN21" s="86">
        <f t="shared" si="2"/>
        <v>32</v>
      </c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9"/>
      <c r="EO21" s="90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</row>
    <row r="22" spans="1:218" ht="15.75" thickBot="1" x14ac:dyDescent="0.3">
      <c r="A22" s="76">
        <v>20</v>
      </c>
      <c r="B22" s="94" t="s">
        <v>107</v>
      </c>
      <c r="C22" s="79"/>
      <c r="D22" s="77">
        <v>1</v>
      </c>
      <c r="E22" s="78">
        <v>1</v>
      </c>
      <c r="F22" s="78"/>
      <c r="G22" s="78"/>
      <c r="H22" s="78"/>
      <c r="I22" s="79"/>
      <c r="J22" s="80"/>
      <c r="K22" s="80"/>
      <c r="L22" s="79"/>
      <c r="M22" s="80">
        <v>1</v>
      </c>
      <c r="N22" s="80"/>
      <c r="O22" s="80"/>
      <c r="P22" s="80"/>
      <c r="Q22" s="79"/>
      <c r="R22" s="78"/>
      <c r="S22" s="78"/>
      <c r="T22" s="139"/>
      <c r="U22" s="80">
        <v>1</v>
      </c>
      <c r="V22" s="80"/>
      <c r="W22" s="79"/>
      <c r="X22" s="80">
        <v>1</v>
      </c>
      <c r="Y22" s="80"/>
      <c r="Z22" s="154"/>
      <c r="AA22" s="80"/>
      <c r="AB22" s="80"/>
      <c r="AC22" s="80"/>
      <c r="AD22" s="80"/>
      <c r="AE22" s="154"/>
      <c r="AF22" s="80">
        <v>1</v>
      </c>
      <c r="AG22" s="80"/>
      <c r="AH22" s="79"/>
      <c r="AI22" s="139"/>
      <c r="AJ22" s="79"/>
      <c r="AK22" s="139"/>
      <c r="AL22" s="80"/>
      <c r="AM22" s="80"/>
      <c r="AN22" s="139"/>
      <c r="AO22" s="80">
        <v>1</v>
      </c>
      <c r="AP22" s="80"/>
      <c r="AQ22" s="80"/>
      <c r="AR22" s="80"/>
      <c r="AS22" s="79"/>
      <c r="AT22" s="139"/>
      <c r="AU22" s="81">
        <v>1</v>
      </c>
      <c r="AV22" s="81"/>
      <c r="AW22" s="82"/>
      <c r="AX22" s="80"/>
      <c r="AY22" s="80">
        <v>1</v>
      </c>
      <c r="AZ22" s="139"/>
      <c r="BA22" s="80">
        <v>1</v>
      </c>
      <c r="BB22" s="80"/>
      <c r="BC22" s="161"/>
      <c r="BD22" s="154"/>
      <c r="BE22" s="80"/>
      <c r="BF22" s="80">
        <v>1</v>
      </c>
      <c r="BG22" s="80"/>
      <c r="BH22" s="161"/>
      <c r="BI22" s="80">
        <v>1</v>
      </c>
      <c r="BJ22" s="80"/>
      <c r="BK22" s="79"/>
      <c r="BL22" s="139"/>
      <c r="BM22" s="80">
        <v>1</v>
      </c>
      <c r="BN22" s="80"/>
      <c r="BO22" s="79"/>
      <c r="BP22" s="80">
        <v>1</v>
      </c>
      <c r="BQ22" s="80"/>
      <c r="BR22" s="79"/>
      <c r="BS22" s="80">
        <v>1</v>
      </c>
      <c r="BT22" s="80"/>
      <c r="BU22" s="139"/>
      <c r="BV22" s="80"/>
      <c r="BW22" s="80"/>
      <c r="BX22" s="79"/>
      <c r="BY22" s="80">
        <v>1</v>
      </c>
      <c r="BZ22" s="80"/>
      <c r="CA22" s="161"/>
      <c r="CB22" s="80">
        <v>1</v>
      </c>
      <c r="CC22" s="80"/>
      <c r="CD22" s="80"/>
      <c r="CE22" s="80"/>
      <c r="CF22" s="79"/>
      <c r="CG22" s="139"/>
      <c r="CH22" s="80"/>
      <c r="CI22" s="80"/>
      <c r="CJ22" s="79"/>
      <c r="CK22" s="80">
        <v>1</v>
      </c>
      <c r="CL22" s="80"/>
      <c r="CM22" s="161"/>
      <c r="CN22" s="161"/>
      <c r="CO22" s="161"/>
      <c r="CP22" s="139"/>
      <c r="CQ22" s="139"/>
      <c r="CR22" s="78"/>
      <c r="CS22" s="78">
        <v>1</v>
      </c>
      <c r="CT22" s="139"/>
      <c r="CU22" s="78">
        <v>1</v>
      </c>
      <c r="CV22" s="78"/>
      <c r="CW22" s="78"/>
      <c r="CX22" s="78"/>
      <c r="CY22" s="78">
        <v>1</v>
      </c>
      <c r="CZ22" s="78"/>
      <c r="DA22" s="161"/>
      <c r="DB22" s="78">
        <v>1</v>
      </c>
      <c r="DC22" s="78"/>
      <c r="DD22" s="139"/>
      <c r="DE22" s="78">
        <v>1</v>
      </c>
      <c r="DF22" s="78"/>
      <c r="DG22" s="78">
        <v>1</v>
      </c>
      <c r="DH22" s="78"/>
      <c r="DI22" s="78"/>
      <c r="DK22" s="173">
        <f t="shared" si="0"/>
        <v>1553</v>
      </c>
      <c r="DL22" s="85">
        <f t="shared" si="1"/>
        <v>24</v>
      </c>
      <c r="DM22" s="85"/>
      <c r="DN22" s="86">
        <f t="shared" si="2"/>
        <v>24</v>
      </c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9"/>
      <c r="EO22" s="90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</row>
    <row r="23" spans="1:218" ht="15.75" thickBot="1" x14ac:dyDescent="0.3">
      <c r="A23" s="76">
        <v>21</v>
      </c>
      <c r="B23" s="121" t="s">
        <v>144</v>
      </c>
      <c r="C23" s="79"/>
      <c r="D23" s="77">
        <v>1</v>
      </c>
      <c r="E23" s="78"/>
      <c r="F23" s="78">
        <v>1</v>
      </c>
      <c r="G23" s="78">
        <v>1</v>
      </c>
      <c r="H23" s="78"/>
      <c r="I23" s="79"/>
      <c r="J23" s="80"/>
      <c r="K23" s="80"/>
      <c r="L23" s="79"/>
      <c r="M23" s="80">
        <v>1</v>
      </c>
      <c r="N23" s="80"/>
      <c r="O23" s="80"/>
      <c r="P23" s="80"/>
      <c r="Q23" s="79"/>
      <c r="R23" s="78">
        <v>1</v>
      </c>
      <c r="S23" s="78"/>
      <c r="T23" s="139"/>
      <c r="U23" s="80">
        <v>1</v>
      </c>
      <c r="V23" s="80"/>
      <c r="W23" s="79"/>
      <c r="X23" s="80"/>
      <c r="Y23" s="80"/>
      <c r="Z23" s="154"/>
      <c r="AA23" s="80"/>
      <c r="AB23" s="80"/>
      <c r="AC23" s="80">
        <v>1</v>
      </c>
      <c r="AD23" s="80"/>
      <c r="AE23" s="154"/>
      <c r="AF23" s="80">
        <v>1</v>
      </c>
      <c r="AG23" s="80"/>
      <c r="AH23" s="79"/>
      <c r="AI23" s="139"/>
      <c r="AJ23" s="79"/>
      <c r="AK23" s="139"/>
      <c r="AL23" s="80">
        <v>1</v>
      </c>
      <c r="AM23" s="80"/>
      <c r="AN23" s="139"/>
      <c r="AO23" s="80">
        <v>1</v>
      </c>
      <c r="AP23" s="80"/>
      <c r="AQ23" s="80"/>
      <c r="AR23" s="80"/>
      <c r="AS23" s="79"/>
      <c r="AT23" s="139"/>
      <c r="AU23" s="81">
        <v>1</v>
      </c>
      <c r="AV23" s="81"/>
      <c r="AW23" s="82"/>
      <c r="AX23" s="80"/>
      <c r="AY23" s="80">
        <v>1</v>
      </c>
      <c r="AZ23" s="139"/>
      <c r="BA23" s="80"/>
      <c r="BB23" s="80"/>
      <c r="BC23" s="161"/>
      <c r="BD23" s="154"/>
      <c r="BE23" s="80">
        <v>1</v>
      </c>
      <c r="BF23" s="80"/>
      <c r="BG23" s="80"/>
      <c r="BH23" s="161"/>
      <c r="BI23" s="80"/>
      <c r="BJ23" s="80"/>
      <c r="BK23" s="79">
        <v>75</v>
      </c>
      <c r="BL23" s="139"/>
      <c r="BM23" s="80">
        <v>1</v>
      </c>
      <c r="BN23" s="80"/>
      <c r="BO23" s="79"/>
      <c r="BP23" s="80"/>
      <c r="BQ23" s="80"/>
      <c r="BR23" s="79"/>
      <c r="BS23" s="80"/>
      <c r="BT23" s="80"/>
      <c r="BU23" s="139"/>
      <c r="BV23" s="80">
        <v>1</v>
      </c>
      <c r="BW23" s="80"/>
      <c r="BX23" s="79"/>
      <c r="BY23" s="80">
        <v>1</v>
      </c>
      <c r="BZ23" s="80"/>
      <c r="CA23" s="161">
        <v>65</v>
      </c>
      <c r="CB23" s="80">
        <v>1</v>
      </c>
      <c r="CC23" s="80"/>
      <c r="CD23" s="80">
        <v>1</v>
      </c>
      <c r="CE23" s="80"/>
      <c r="CF23" s="79">
        <v>65</v>
      </c>
      <c r="CG23" s="139"/>
      <c r="CH23" s="80">
        <v>1</v>
      </c>
      <c r="CI23" s="80"/>
      <c r="CJ23" s="79">
        <v>75</v>
      </c>
      <c r="CK23" s="80">
        <v>1</v>
      </c>
      <c r="CL23" s="80"/>
      <c r="CM23" s="161"/>
      <c r="CN23" s="161"/>
      <c r="CO23" s="161"/>
      <c r="CP23" s="139"/>
      <c r="CQ23" s="139">
        <v>60</v>
      </c>
      <c r="CR23" s="78">
        <v>1</v>
      </c>
      <c r="CS23" s="78"/>
      <c r="CT23" s="139"/>
      <c r="CU23" s="78"/>
      <c r="CV23" s="78">
        <v>1</v>
      </c>
      <c r="CW23" s="78">
        <v>1</v>
      </c>
      <c r="CX23" s="78"/>
      <c r="CY23" s="78"/>
      <c r="CZ23" s="78">
        <v>1</v>
      </c>
      <c r="DA23" s="161">
        <v>1</v>
      </c>
      <c r="DB23" s="78"/>
      <c r="DC23" s="78">
        <v>1</v>
      </c>
      <c r="DD23" s="139"/>
      <c r="DE23" s="78"/>
      <c r="DF23" s="78">
        <v>1</v>
      </c>
      <c r="DG23" s="78"/>
      <c r="DH23" s="78">
        <v>1</v>
      </c>
      <c r="DI23" s="78">
        <v>1</v>
      </c>
      <c r="DK23" s="173">
        <f t="shared" si="0"/>
        <v>2346</v>
      </c>
      <c r="DL23" s="85">
        <f t="shared" si="1"/>
        <v>34</v>
      </c>
      <c r="DM23" s="85"/>
      <c r="DN23" s="86">
        <f t="shared" si="2"/>
        <v>33</v>
      </c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9"/>
      <c r="EO23" s="90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</row>
    <row r="24" spans="1:218" ht="15.75" thickBot="1" x14ac:dyDescent="0.3">
      <c r="A24" s="76">
        <v>22</v>
      </c>
      <c r="B24" s="94" t="s">
        <v>60</v>
      </c>
      <c r="C24" s="79"/>
      <c r="D24" s="77">
        <v>1</v>
      </c>
      <c r="E24" s="78"/>
      <c r="F24" s="78"/>
      <c r="G24" s="78"/>
      <c r="H24" s="78"/>
      <c r="I24" s="79">
        <v>40</v>
      </c>
      <c r="J24" s="113"/>
      <c r="K24" s="80"/>
      <c r="L24" s="79"/>
      <c r="M24" s="80"/>
      <c r="N24" s="80"/>
      <c r="O24" s="80"/>
      <c r="P24" s="80"/>
      <c r="Q24" s="79"/>
      <c r="R24" s="78"/>
      <c r="S24" s="78"/>
      <c r="T24" s="139"/>
      <c r="U24" s="80">
        <v>1</v>
      </c>
      <c r="V24" s="80"/>
      <c r="W24" s="79">
        <v>45</v>
      </c>
      <c r="X24" s="80"/>
      <c r="Y24" s="80"/>
      <c r="Z24" s="154">
        <v>1</v>
      </c>
      <c r="AA24" s="80"/>
      <c r="AB24" s="80"/>
      <c r="AC24" s="80">
        <v>1</v>
      </c>
      <c r="AD24" s="80"/>
      <c r="AE24" s="154"/>
      <c r="AF24" s="80"/>
      <c r="AG24" s="80"/>
      <c r="AH24" s="79"/>
      <c r="AI24" s="139"/>
      <c r="AJ24" s="79">
        <v>72</v>
      </c>
      <c r="AK24" s="139"/>
      <c r="AL24" s="80"/>
      <c r="AM24" s="80"/>
      <c r="AN24" s="139">
        <v>80</v>
      </c>
      <c r="AO24" s="80"/>
      <c r="AP24" s="80"/>
      <c r="AQ24" s="80"/>
      <c r="AR24" s="80"/>
      <c r="AS24" s="79"/>
      <c r="AT24" s="139"/>
      <c r="AU24" s="81"/>
      <c r="AV24" s="81"/>
      <c r="AW24" s="82"/>
      <c r="AX24" s="80"/>
      <c r="AY24" s="80"/>
      <c r="AZ24" s="139"/>
      <c r="BA24" s="80"/>
      <c r="BB24" s="80"/>
      <c r="BC24" s="161"/>
      <c r="BD24" s="154"/>
      <c r="BE24" s="80"/>
      <c r="BF24" s="80"/>
      <c r="BG24" s="80"/>
      <c r="BH24" s="161"/>
      <c r="BI24" s="80"/>
      <c r="BJ24" s="80"/>
      <c r="BK24" s="79"/>
      <c r="BL24" s="139"/>
      <c r="BM24" s="80"/>
      <c r="BN24" s="80"/>
      <c r="BO24" s="79"/>
      <c r="BP24" s="80"/>
      <c r="BQ24" s="80"/>
      <c r="BR24" s="79"/>
      <c r="BS24" s="80"/>
      <c r="BT24" s="80"/>
      <c r="BU24" s="139"/>
      <c r="BV24" s="80">
        <v>1</v>
      </c>
      <c r="BW24" s="80"/>
      <c r="BX24" s="79"/>
      <c r="BY24" s="80">
        <v>1</v>
      </c>
      <c r="BZ24" s="80"/>
      <c r="CA24" s="161"/>
      <c r="CB24" s="80">
        <v>1</v>
      </c>
      <c r="CC24" s="80"/>
      <c r="CD24" s="80"/>
      <c r="CE24" s="80"/>
      <c r="CF24" s="79">
        <v>80</v>
      </c>
      <c r="CG24" s="139"/>
      <c r="CH24" s="80"/>
      <c r="CI24" s="80"/>
      <c r="CJ24" s="79"/>
      <c r="CK24" s="80"/>
      <c r="CL24" s="80"/>
      <c r="CM24" s="161"/>
      <c r="CN24" s="161"/>
      <c r="CO24" s="161"/>
      <c r="CP24" s="139"/>
      <c r="CQ24" s="139"/>
      <c r="CR24" s="78">
        <v>1</v>
      </c>
      <c r="CS24" s="78">
        <v>1</v>
      </c>
      <c r="CT24" s="139"/>
      <c r="CU24" s="78">
        <v>1</v>
      </c>
      <c r="CV24" s="78"/>
      <c r="CW24" s="78"/>
      <c r="CX24" s="78"/>
      <c r="CY24" s="78">
        <v>1</v>
      </c>
      <c r="CZ24" s="78"/>
      <c r="DA24" s="161"/>
      <c r="DB24" s="78">
        <v>1</v>
      </c>
      <c r="DC24" s="78"/>
      <c r="DD24" s="139"/>
      <c r="DE24" s="78"/>
      <c r="DF24" s="78"/>
      <c r="DG24" s="78">
        <v>1</v>
      </c>
      <c r="DH24" s="78"/>
      <c r="DI24" s="78">
        <v>1</v>
      </c>
      <c r="DK24" s="173">
        <f t="shared" si="0"/>
        <v>1205</v>
      </c>
      <c r="DL24" s="85">
        <f t="shared" si="1"/>
        <v>19</v>
      </c>
      <c r="DM24" s="85"/>
      <c r="DN24" s="86">
        <f t="shared" si="2"/>
        <v>18</v>
      </c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9"/>
      <c r="EO24" s="90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</row>
    <row r="25" spans="1:218" ht="15.75" thickBot="1" x14ac:dyDescent="0.3">
      <c r="A25" s="76">
        <v>23</v>
      </c>
      <c r="B25" s="94" t="s">
        <v>47</v>
      </c>
      <c r="C25" s="79"/>
      <c r="D25" s="77">
        <v>1</v>
      </c>
      <c r="E25" s="78"/>
      <c r="F25" s="78"/>
      <c r="G25" s="78"/>
      <c r="H25" s="78"/>
      <c r="I25" s="79"/>
      <c r="J25" s="80"/>
      <c r="K25" s="80"/>
      <c r="L25" s="79"/>
      <c r="M25" s="80">
        <v>1</v>
      </c>
      <c r="N25" s="80"/>
      <c r="O25" s="80">
        <v>1</v>
      </c>
      <c r="P25" s="80"/>
      <c r="Q25" s="79"/>
      <c r="R25" s="78">
        <v>1</v>
      </c>
      <c r="S25" s="78"/>
      <c r="T25" s="139"/>
      <c r="U25" s="80">
        <v>1</v>
      </c>
      <c r="V25" s="80"/>
      <c r="W25" s="79">
        <v>85</v>
      </c>
      <c r="X25" s="80"/>
      <c r="Y25" s="80"/>
      <c r="Z25" s="154">
        <v>1</v>
      </c>
      <c r="AA25" s="80"/>
      <c r="AB25" s="80"/>
      <c r="AC25" s="80"/>
      <c r="AD25" s="80">
        <v>1</v>
      </c>
      <c r="AE25" s="154">
        <v>168</v>
      </c>
      <c r="AF25" s="80">
        <v>1</v>
      </c>
      <c r="AG25" s="80"/>
      <c r="AH25" s="79">
        <v>79</v>
      </c>
      <c r="AI25" s="139"/>
      <c r="AJ25" s="79">
        <v>107</v>
      </c>
      <c r="AK25" s="139"/>
      <c r="AL25" s="80"/>
      <c r="AM25" s="80"/>
      <c r="AN25" s="139">
        <v>80</v>
      </c>
      <c r="AO25" s="80">
        <v>1</v>
      </c>
      <c r="AP25" s="80"/>
      <c r="AQ25" s="80"/>
      <c r="AR25" s="80"/>
      <c r="AS25" s="79">
        <v>90</v>
      </c>
      <c r="AT25" s="139"/>
      <c r="AU25" s="81">
        <v>1</v>
      </c>
      <c r="AV25" s="81"/>
      <c r="AW25" s="82"/>
      <c r="AX25" s="80">
        <v>1</v>
      </c>
      <c r="AY25" s="80"/>
      <c r="AZ25" s="139"/>
      <c r="BA25" s="80"/>
      <c r="BB25" s="80"/>
      <c r="BC25" s="161">
        <v>1</v>
      </c>
      <c r="BD25" s="154">
        <v>1</v>
      </c>
      <c r="BE25" s="80"/>
      <c r="BF25" s="80"/>
      <c r="BG25" s="80"/>
      <c r="BH25" s="161"/>
      <c r="BI25" s="80"/>
      <c r="BJ25" s="80">
        <v>1</v>
      </c>
      <c r="BK25" s="79"/>
      <c r="BL25" s="139"/>
      <c r="BM25" s="80">
        <v>1</v>
      </c>
      <c r="BN25" s="80"/>
      <c r="BO25" s="79"/>
      <c r="BP25" s="80"/>
      <c r="BQ25" s="80"/>
      <c r="BR25" s="79">
        <v>95</v>
      </c>
      <c r="BS25" s="80">
        <v>1</v>
      </c>
      <c r="BT25" s="80"/>
      <c r="BU25" s="139"/>
      <c r="BV25" s="80">
        <v>1</v>
      </c>
      <c r="BW25" s="80"/>
      <c r="BX25" s="79"/>
      <c r="BY25" s="80">
        <v>1</v>
      </c>
      <c r="BZ25" s="80"/>
      <c r="CA25" s="161"/>
      <c r="CB25" s="80">
        <v>1</v>
      </c>
      <c r="CC25" s="80"/>
      <c r="CD25" s="80"/>
      <c r="CE25" s="80"/>
      <c r="CF25" s="79">
        <v>80</v>
      </c>
      <c r="CG25" s="139"/>
      <c r="CH25" s="80">
        <v>1</v>
      </c>
      <c r="CI25" s="80"/>
      <c r="CJ25" s="79"/>
      <c r="CK25" s="80"/>
      <c r="CL25" s="80"/>
      <c r="CM25" s="161"/>
      <c r="CN25" s="161"/>
      <c r="CO25" s="161"/>
      <c r="CP25" s="139"/>
      <c r="CQ25" s="139"/>
      <c r="CR25" s="78">
        <v>1</v>
      </c>
      <c r="CS25" s="78">
        <v>1</v>
      </c>
      <c r="CT25" s="139"/>
      <c r="CU25" s="78"/>
      <c r="CV25" s="78"/>
      <c r="CW25" s="78"/>
      <c r="CX25" s="78"/>
      <c r="CY25" s="78"/>
      <c r="CZ25" s="78"/>
      <c r="DA25" s="161"/>
      <c r="DB25" s="78"/>
      <c r="DC25" s="78"/>
      <c r="DD25" s="139"/>
      <c r="DE25" s="78"/>
      <c r="DF25" s="78"/>
      <c r="DG25" s="78">
        <v>1</v>
      </c>
      <c r="DH25" s="78"/>
      <c r="DI25" s="78">
        <v>1</v>
      </c>
      <c r="DK25" s="173">
        <f t="shared" si="0"/>
        <v>2541</v>
      </c>
      <c r="DL25" s="85">
        <f t="shared" si="1"/>
        <v>32</v>
      </c>
      <c r="DM25" s="85"/>
      <c r="DN25" s="86">
        <f t="shared" si="2"/>
        <v>31</v>
      </c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8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9"/>
      <c r="EO25" s="90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</row>
    <row r="26" spans="1:218" ht="15.75" thickBot="1" x14ac:dyDescent="0.3">
      <c r="A26" s="76">
        <v>24</v>
      </c>
      <c r="B26" s="94" t="s">
        <v>20</v>
      </c>
      <c r="C26" s="79"/>
      <c r="D26" s="77">
        <v>1</v>
      </c>
      <c r="E26" s="78"/>
      <c r="F26" s="78">
        <v>1</v>
      </c>
      <c r="G26" s="78"/>
      <c r="H26" s="78">
        <v>1</v>
      </c>
      <c r="I26" s="79">
        <v>80</v>
      </c>
      <c r="K26" s="80">
        <v>1</v>
      </c>
      <c r="L26" s="79">
        <v>105</v>
      </c>
      <c r="M26" s="80"/>
      <c r="N26" s="80"/>
      <c r="O26" s="80"/>
      <c r="P26" s="80">
        <v>1</v>
      </c>
      <c r="Q26" s="79"/>
      <c r="R26" s="78"/>
      <c r="S26" s="78">
        <v>1</v>
      </c>
      <c r="T26" s="139">
        <v>110</v>
      </c>
      <c r="U26" s="80"/>
      <c r="V26" s="80"/>
      <c r="W26" s="79">
        <v>85</v>
      </c>
      <c r="X26" s="80"/>
      <c r="Y26" s="80">
        <v>1</v>
      </c>
      <c r="Z26" s="154">
        <v>1</v>
      </c>
      <c r="AA26" s="80"/>
      <c r="AB26" s="80"/>
      <c r="AC26" s="80"/>
      <c r="AD26" s="80">
        <v>1</v>
      </c>
      <c r="AE26" s="154"/>
      <c r="AF26" s="80"/>
      <c r="AG26" s="80"/>
      <c r="AH26" s="79"/>
      <c r="AI26" s="139"/>
      <c r="AJ26" s="79">
        <v>107</v>
      </c>
      <c r="AK26" s="139"/>
      <c r="AL26" s="80"/>
      <c r="AM26" s="80"/>
      <c r="AN26" s="139"/>
      <c r="AO26" s="80"/>
      <c r="AP26" s="80">
        <v>1</v>
      </c>
      <c r="AQ26" s="80"/>
      <c r="AR26" s="80"/>
      <c r="AS26" s="79"/>
      <c r="AT26" s="139"/>
      <c r="AU26" s="81"/>
      <c r="AV26" s="81"/>
      <c r="AW26" s="82"/>
      <c r="AX26" s="80"/>
      <c r="AY26" s="80"/>
      <c r="AZ26" s="139"/>
      <c r="BA26" s="80"/>
      <c r="BB26" s="80">
        <v>1</v>
      </c>
      <c r="BC26" s="161">
        <v>1</v>
      </c>
      <c r="BD26" s="154">
        <v>1</v>
      </c>
      <c r="BE26" s="80"/>
      <c r="BF26" s="80"/>
      <c r="BG26" s="80"/>
      <c r="BH26" s="161"/>
      <c r="BI26" s="80"/>
      <c r="BJ26" s="80"/>
      <c r="BK26" s="79"/>
      <c r="BL26" s="139"/>
      <c r="BM26" s="80"/>
      <c r="BN26" s="80">
        <v>1</v>
      </c>
      <c r="BO26" s="79">
        <v>100</v>
      </c>
      <c r="BP26" s="80"/>
      <c r="BQ26" s="80"/>
      <c r="BR26" s="79"/>
      <c r="BS26" s="80"/>
      <c r="BT26" s="80"/>
      <c r="BU26" s="139"/>
      <c r="BV26" s="80"/>
      <c r="BW26" s="80"/>
      <c r="BX26" s="79"/>
      <c r="BY26" s="80"/>
      <c r="BZ26" s="80"/>
      <c r="CA26" s="161"/>
      <c r="CB26" s="80">
        <v>1</v>
      </c>
      <c r="CC26" s="80"/>
      <c r="CD26" s="80"/>
      <c r="CE26" s="80">
        <v>1</v>
      </c>
      <c r="CF26" s="79"/>
      <c r="CG26" s="139"/>
      <c r="CH26" s="80"/>
      <c r="CI26" s="80">
        <v>1</v>
      </c>
      <c r="CJ26" s="79"/>
      <c r="CK26" s="80"/>
      <c r="CL26" s="80"/>
      <c r="CM26" s="161"/>
      <c r="CN26" s="161"/>
      <c r="CO26" s="161"/>
      <c r="CP26" s="139"/>
      <c r="CQ26" s="139"/>
      <c r="CR26" s="78"/>
      <c r="CS26" s="78">
        <v>1</v>
      </c>
      <c r="CT26" s="139"/>
      <c r="CU26" s="78"/>
      <c r="CV26" s="78"/>
      <c r="CW26" s="78"/>
      <c r="CX26" s="78"/>
      <c r="CY26" s="78"/>
      <c r="CZ26" s="78"/>
      <c r="DA26" s="161">
        <v>1</v>
      </c>
      <c r="DB26" s="78"/>
      <c r="DC26" s="78"/>
      <c r="DD26" s="139"/>
      <c r="DE26" s="78"/>
      <c r="DF26" s="78">
        <v>1</v>
      </c>
      <c r="DG26" s="78"/>
      <c r="DH26" s="78">
        <v>1</v>
      </c>
      <c r="DI26" s="78"/>
      <c r="DK26" s="173">
        <f t="shared" si="0"/>
        <v>2314</v>
      </c>
      <c r="DL26" s="85">
        <f t="shared" si="1"/>
        <v>27</v>
      </c>
      <c r="DM26" s="85"/>
      <c r="DN26" s="86">
        <f t="shared" si="2"/>
        <v>26</v>
      </c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9"/>
      <c r="EO26" s="90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</row>
    <row r="27" spans="1:218" ht="15.75" thickBot="1" x14ac:dyDescent="0.3">
      <c r="A27" s="76">
        <v>25</v>
      </c>
      <c r="B27" s="94" t="s">
        <v>136</v>
      </c>
      <c r="C27" s="79"/>
      <c r="D27" s="77">
        <v>1</v>
      </c>
      <c r="E27" s="78"/>
      <c r="F27" s="78">
        <v>1</v>
      </c>
      <c r="G27" s="78"/>
      <c r="H27" s="78">
        <v>1</v>
      </c>
      <c r="I27" s="79"/>
      <c r="J27" s="80"/>
      <c r="K27" s="80">
        <v>1</v>
      </c>
      <c r="L27" s="79"/>
      <c r="M27" s="80"/>
      <c r="N27" s="80">
        <v>1</v>
      </c>
      <c r="O27" s="80"/>
      <c r="P27" s="80"/>
      <c r="Q27" s="79"/>
      <c r="R27" s="78"/>
      <c r="S27" s="78">
        <v>1</v>
      </c>
      <c r="T27" s="139"/>
      <c r="U27" s="80"/>
      <c r="V27" s="80">
        <v>1</v>
      </c>
      <c r="W27" s="79"/>
      <c r="X27" s="80"/>
      <c r="Y27" s="80">
        <v>1</v>
      </c>
      <c r="Z27" s="154"/>
      <c r="AA27" s="80"/>
      <c r="AB27" s="80"/>
      <c r="AC27" s="80"/>
      <c r="AD27" s="80">
        <v>1</v>
      </c>
      <c r="AE27" s="154"/>
      <c r="AF27" s="80"/>
      <c r="AG27" s="80">
        <v>1</v>
      </c>
      <c r="AH27" s="79"/>
      <c r="AI27" s="139"/>
      <c r="AJ27" s="79"/>
      <c r="AK27" s="139"/>
      <c r="AL27" s="80"/>
      <c r="AM27" s="80">
        <v>1</v>
      </c>
      <c r="AN27" s="139"/>
      <c r="AO27" s="80"/>
      <c r="AP27" s="80">
        <v>1</v>
      </c>
      <c r="AQ27" s="80"/>
      <c r="AR27" s="80"/>
      <c r="AS27" s="79"/>
      <c r="AT27" s="139"/>
      <c r="AU27" s="81"/>
      <c r="AV27" s="81">
        <v>1</v>
      </c>
      <c r="AW27" s="82"/>
      <c r="AX27" s="80">
        <v>1</v>
      </c>
      <c r="AY27" s="80"/>
      <c r="AZ27" s="139"/>
      <c r="BA27" s="80"/>
      <c r="BB27" s="80">
        <v>1</v>
      </c>
      <c r="BC27" s="161">
        <v>1</v>
      </c>
      <c r="BD27" s="154">
        <v>1</v>
      </c>
      <c r="BE27" s="80"/>
      <c r="BF27" s="80"/>
      <c r="BG27" s="80">
        <v>1</v>
      </c>
      <c r="BH27" s="161"/>
      <c r="BI27" s="80"/>
      <c r="BJ27" s="80">
        <v>1</v>
      </c>
      <c r="BK27" s="79"/>
      <c r="BL27" s="139"/>
      <c r="BM27" s="80"/>
      <c r="BN27" s="80"/>
      <c r="BO27" s="79"/>
      <c r="BP27" s="80"/>
      <c r="BQ27" s="80">
        <v>1</v>
      </c>
      <c r="BR27" s="79"/>
      <c r="BS27" s="80"/>
      <c r="BT27" s="80">
        <v>1</v>
      </c>
      <c r="BU27" s="139"/>
      <c r="BV27" s="80"/>
      <c r="BW27" s="80">
        <v>1</v>
      </c>
      <c r="BX27" s="79"/>
      <c r="BY27" s="80"/>
      <c r="BZ27" s="80">
        <v>1</v>
      </c>
      <c r="CA27" s="161"/>
      <c r="CB27" s="80"/>
      <c r="CC27" s="80">
        <v>1</v>
      </c>
      <c r="CD27" s="80"/>
      <c r="CE27" s="80">
        <v>1</v>
      </c>
      <c r="CF27" s="79"/>
      <c r="CG27" s="139"/>
      <c r="CH27" s="80"/>
      <c r="CI27" s="80"/>
      <c r="CJ27" s="79"/>
      <c r="CK27" s="80"/>
      <c r="CL27" s="80">
        <v>1</v>
      </c>
      <c r="CM27" s="161"/>
      <c r="CN27" s="161"/>
      <c r="CO27" s="161"/>
      <c r="CP27" s="139"/>
      <c r="CQ27" s="139"/>
      <c r="CR27" s="78">
        <v>1</v>
      </c>
      <c r="CS27" s="78">
        <v>1</v>
      </c>
      <c r="CT27" s="139"/>
      <c r="CU27" s="78"/>
      <c r="CV27" s="78">
        <v>1</v>
      </c>
      <c r="CW27" s="78"/>
      <c r="CX27" s="78"/>
      <c r="CY27" s="78"/>
      <c r="CZ27" s="78"/>
      <c r="DA27" s="161"/>
      <c r="DB27" s="78"/>
      <c r="DC27" s="78"/>
      <c r="DD27" s="139"/>
      <c r="DE27" s="78"/>
      <c r="DF27" s="78">
        <v>1</v>
      </c>
      <c r="DG27" s="78">
        <v>1</v>
      </c>
      <c r="DH27" s="78"/>
      <c r="DI27" s="78">
        <v>1</v>
      </c>
      <c r="DK27" s="173">
        <f t="shared" si="0"/>
        <v>2475</v>
      </c>
      <c r="DL27" s="85">
        <f t="shared" si="1"/>
        <v>32</v>
      </c>
      <c r="DM27" s="85"/>
      <c r="DN27" s="86">
        <f t="shared" si="2"/>
        <v>30</v>
      </c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9"/>
      <c r="EO27" s="90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</row>
    <row r="28" spans="1:218" ht="15.75" thickBot="1" x14ac:dyDescent="0.3">
      <c r="A28" s="76">
        <v>26</v>
      </c>
      <c r="B28" s="94" t="s">
        <v>108</v>
      </c>
      <c r="C28" s="79"/>
      <c r="D28" s="77"/>
      <c r="E28" s="78"/>
      <c r="F28" s="78"/>
      <c r="G28" s="78"/>
      <c r="H28" s="78"/>
      <c r="I28" s="79">
        <v>80</v>
      </c>
      <c r="J28" s="80"/>
      <c r="K28" s="80"/>
      <c r="L28" s="79"/>
      <c r="M28" s="80"/>
      <c r="N28" s="80"/>
      <c r="O28" s="80"/>
      <c r="P28" s="80"/>
      <c r="Q28" s="79"/>
      <c r="R28" s="78"/>
      <c r="S28" s="78"/>
      <c r="T28" s="139"/>
      <c r="U28" s="80"/>
      <c r="V28" s="80"/>
      <c r="W28" s="79"/>
      <c r="X28" s="80"/>
      <c r="Y28" s="80"/>
      <c r="Z28" s="154"/>
      <c r="AA28" s="80"/>
      <c r="AB28" s="80"/>
      <c r="AC28" s="80"/>
      <c r="AD28" s="80"/>
      <c r="AE28" s="154"/>
      <c r="AF28" s="80"/>
      <c r="AG28" s="80"/>
      <c r="AH28" s="79"/>
      <c r="AI28" s="139"/>
      <c r="AJ28" s="79"/>
      <c r="AK28" s="139"/>
      <c r="AL28" s="80"/>
      <c r="AM28" s="80"/>
      <c r="AN28" s="139"/>
      <c r="AO28" s="80"/>
      <c r="AP28" s="80"/>
      <c r="AQ28" s="80"/>
      <c r="AR28" s="80"/>
      <c r="AS28" s="79"/>
      <c r="AT28" s="139"/>
      <c r="AU28" s="81"/>
      <c r="AV28" s="81"/>
      <c r="AW28" s="82"/>
      <c r="AX28" s="80"/>
      <c r="AY28" s="80"/>
      <c r="AZ28" s="139"/>
      <c r="BA28" s="80"/>
      <c r="BB28" s="80"/>
      <c r="BC28" s="161"/>
      <c r="BD28" s="154"/>
      <c r="BE28" s="80"/>
      <c r="BF28" s="80"/>
      <c r="BG28" s="80"/>
      <c r="BH28" s="161"/>
      <c r="BI28" s="80"/>
      <c r="BJ28" s="80"/>
      <c r="BK28" s="79"/>
      <c r="BL28" s="139"/>
      <c r="BM28" s="80"/>
      <c r="BN28" s="80"/>
      <c r="BO28" s="79"/>
      <c r="BP28" s="80"/>
      <c r="BQ28" s="80"/>
      <c r="BR28" s="79"/>
      <c r="BS28" s="80"/>
      <c r="BT28" s="80"/>
      <c r="BU28" s="139"/>
      <c r="BV28" s="80"/>
      <c r="BW28" s="80"/>
      <c r="BX28" s="79"/>
      <c r="BY28" s="80"/>
      <c r="BZ28" s="80"/>
      <c r="CA28" s="161"/>
      <c r="CB28" s="80"/>
      <c r="CC28" s="80"/>
      <c r="CD28" s="80"/>
      <c r="CE28" s="80"/>
      <c r="CF28" s="79"/>
      <c r="CG28" s="139"/>
      <c r="CH28" s="80"/>
      <c r="CI28" s="80"/>
      <c r="CJ28" s="79"/>
      <c r="CK28" s="80"/>
      <c r="CL28" s="80"/>
      <c r="CM28" s="161"/>
      <c r="CN28" s="161"/>
      <c r="CO28" s="161"/>
      <c r="CP28" s="139"/>
      <c r="CQ28" s="139"/>
      <c r="CR28" s="78"/>
      <c r="CS28" s="78"/>
      <c r="CT28" s="139"/>
      <c r="CU28" s="78"/>
      <c r="CV28" s="78"/>
      <c r="CW28" s="78"/>
      <c r="CX28" s="78"/>
      <c r="CY28" s="78"/>
      <c r="CZ28" s="78"/>
      <c r="DA28" s="161"/>
      <c r="DB28" s="78"/>
      <c r="DC28" s="78"/>
      <c r="DD28" s="139"/>
      <c r="DE28" s="78"/>
      <c r="DF28" s="78"/>
      <c r="DG28" s="78"/>
      <c r="DH28" s="78"/>
      <c r="DI28" s="78"/>
      <c r="DK28" s="173">
        <f t="shared" si="0"/>
        <v>80</v>
      </c>
      <c r="DL28" s="85">
        <f t="shared" si="1"/>
        <v>1</v>
      </c>
      <c r="DM28" s="85"/>
      <c r="DN28" s="86">
        <f t="shared" si="2"/>
        <v>1</v>
      </c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9"/>
      <c r="EO28" s="90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</row>
    <row r="29" spans="1:218" ht="15.75" thickBot="1" x14ac:dyDescent="0.3">
      <c r="A29" s="76">
        <v>27</v>
      </c>
      <c r="B29" s="94" t="s">
        <v>21</v>
      </c>
      <c r="C29" s="79"/>
      <c r="D29" s="77">
        <v>1</v>
      </c>
      <c r="E29" s="78"/>
      <c r="F29" s="78">
        <v>1</v>
      </c>
      <c r="G29" s="78"/>
      <c r="H29" s="78"/>
      <c r="I29" s="79">
        <v>80</v>
      </c>
      <c r="J29" s="80"/>
      <c r="K29" s="80">
        <v>1</v>
      </c>
      <c r="L29" s="79">
        <v>65</v>
      </c>
      <c r="M29" s="80"/>
      <c r="N29" s="80"/>
      <c r="O29" s="80">
        <v>1</v>
      </c>
      <c r="P29" s="80"/>
      <c r="Q29" s="79"/>
      <c r="R29" s="78">
        <v>1</v>
      </c>
      <c r="S29" s="78"/>
      <c r="T29" s="139"/>
      <c r="U29" s="80"/>
      <c r="V29" s="80">
        <v>1</v>
      </c>
      <c r="W29" s="79"/>
      <c r="X29" s="80"/>
      <c r="Y29" s="80"/>
      <c r="Z29" s="154"/>
      <c r="AA29" s="80"/>
      <c r="AB29" s="80"/>
      <c r="AC29" s="80"/>
      <c r="AD29" s="80"/>
      <c r="AE29" s="154"/>
      <c r="AF29" s="80"/>
      <c r="AG29" s="80"/>
      <c r="AH29" s="79"/>
      <c r="AI29" s="139"/>
      <c r="AJ29" s="79"/>
      <c r="AK29" s="139"/>
      <c r="AL29" s="80"/>
      <c r="AM29" s="80"/>
      <c r="AN29" s="139"/>
      <c r="AO29" s="80"/>
      <c r="AP29" s="80"/>
      <c r="AQ29" s="80"/>
      <c r="AR29" s="80"/>
      <c r="AS29" s="79"/>
      <c r="AT29" s="139"/>
      <c r="AU29" s="81"/>
      <c r="AV29" s="81"/>
      <c r="AW29" s="82"/>
      <c r="AX29" s="80"/>
      <c r="AY29" s="80"/>
      <c r="AZ29" s="139"/>
      <c r="BA29" s="80"/>
      <c r="BB29" s="80"/>
      <c r="BC29" s="161"/>
      <c r="BD29" s="154"/>
      <c r="BE29" s="80"/>
      <c r="BF29" s="80"/>
      <c r="BG29" s="80"/>
      <c r="BH29" s="161"/>
      <c r="BI29" s="80"/>
      <c r="BJ29" s="80"/>
      <c r="BK29" s="79">
        <v>75</v>
      </c>
      <c r="BL29" s="139"/>
      <c r="BM29" s="80">
        <v>1</v>
      </c>
      <c r="BN29" s="80"/>
      <c r="BO29" s="79">
        <v>70</v>
      </c>
      <c r="BP29" s="80">
        <v>1</v>
      </c>
      <c r="BQ29" s="80"/>
      <c r="BR29" s="79">
        <v>95</v>
      </c>
      <c r="BS29" s="80">
        <v>1</v>
      </c>
      <c r="BT29" s="80"/>
      <c r="BU29" s="139"/>
      <c r="BV29" s="80">
        <v>1</v>
      </c>
      <c r="BW29" s="80"/>
      <c r="BX29" s="79"/>
      <c r="BY29" s="80"/>
      <c r="BZ29" s="80">
        <v>1</v>
      </c>
      <c r="CA29" s="161">
        <v>65</v>
      </c>
      <c r="CB29" s="80">
        <v>1</v>
      </c>
      <c r="CC29" s="80"/>
      <c r="CD29" s="80">
        <v>1</v>
      </c>
      <c r="CE29" s="80"/>
      <c r="CF29" s="79">
        <v>80</v>
      </c>
      <c r="CG29" s="139"/>
      <c r="CH29" s="80"/>
      <c r="CI29" s="80"/>
      <c r="CJ29" s="79">
        <v>75</v>
      </c>
      <c r="CK29" s="80">
        <v>1</v>
      </c>
      <c r="CL29" s="80"/>
      <c r="CM29" s="161"/>
      <c r="CN29" s="161"/>
      <c r="CO29" s="161"/>
      <c r="CP29" s="139"/>
      <c r="CQ29" s="139"/>
      <c r="CR29" s="78"/>
      <c r="CS29" s="78">
        <v>1</v>
      </c>
      <c r="CT29" s="139"/>
      <c r="CU29" s="78"/>
      <c r="CV29" s="78"/>
      <c r="CW29" s="78"/>
      <c r="CX29" s="78"/>
      <c r="CY29" s="78">
        <v>1</v>
      </c>
      <c r="CZ29" s="78"/>
      <c r="DA29" s="161">
        <v>1</v>
      </c>
      <c r="DB29" s="78">
        <v>1</v>
      </c>
      <c r="DC29" s="78"/>
      <c r="DD29" s="139"/>
      <c r="DE29" s="78"/>
      <c r="DF29" s="78"/>
      <c r="DG29" s="78"/>
      <c r="DH29" s="78"/>
      <c r="DI29" s="78"/>
      <c r="DK29" s="173">
        <f t="shared" si="0"/>
        <v>1786</v>
      </c>
      <c r="DL29" s="85">
        <f t="shared" si="1"/>
        <v>26</v>
      </c>
      <c r="DM29" s="85"/>
      <c r="DN29" s="86">
        <f t="shared" si="2"/>
        <v>25</v>
      </c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9"/>
      <c r="EO29" s="90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</row>
    <row r="30" spans="1:218" ht="15.75" thickBot="1" x14ac:dyDescent="0.3">
      <c r="A30" s="76">
        <v>28</v>
      </c>
      <c r="B30" s="121" t="s">
        <v>145</v>
      </c>
      <c r="C30" s="79"/>
      <c r="D30" s="77">
        <v>1</v>
      </c>
      <c r="E30" s="78">
        <v>1</v>
      </c>
      <c r="F30" s="78"/>
      <c r="G30" s="78"/>
      <c r="H30" s="78"/>
      <c r="I30" s="79"/>
      <c r="J30" s="80">
        <v>1</v>
      </c>
      <c r="K30" s="80"/>
      <c r="L30" s="79"/>
      <c r="M30" s="80"/>
      <c r="N30" s="80"/>
      <c r="O30" s="80">
        <v>1</v>
      </c>
      <c r="P30" s="80"/>
      <c r="Q30" s="79"/>
      <c r="R30" s="78">
        <v>1</v>
      </c>
      <c r="S30" s="78"/>
      <c r="T30" s="139"/>
      <c r="U30" s="80">
        <v>1</v>
      </c>
      <c r="V30" s="80"/>
      <c r="W30" s="79"/>
      <c r="X30" s="80">
        <v>1</v>
      </c>
      <c r="Y30" s="80"/>
      <c r="Z30" s="154"/>
      <c r="AA30" s="80"/>
      <c r="AB30" s="80"/>
      <c r="AC30" s="80"/>
      <c r="AD30" s="80"/>
      <c r="AE30" s="154"/>
      <c r="AF30" s="80">
        <v>1</v>
      </c>
      <c r="AG30" s="80"/>
      <c r="AH30" s="79"/>
      <c r="AI30" s="139"/>
      <c r="AJ30" s="79"/>
      <c r="AK30" s="139"/>
      <c r="AL30" s="80">
        <v>1</v>
      </c>
      <c r="AM30" s="80"/>
      <c r="AN30" s="139">
        <v>80</v>
      </c>
      <c r="AO30" s="80">
        <v>1</v>
      </c>
      <c r="AP30" s="80"/>
      <c r="AQ30" s="80"/>
      <c r="AR30" s="80"/>
      <c r="AS30" s="79"/>
      <c r="AT30" s="139"/>
      <c r="AU30" s="81">
        <v>1</v>
      </c>
      <c r="AV30" s="81"/>
      <c r="AW30" s="82"/>
      <c r="AX30" s="80"/>
      <c r="AY30" s="80">
        <v>1</v>
      </c>
      <c r="AZ30" s="139"/>
      <c r="BA30" s="80">
        <v>1</v>
      </c>
      <c r="BB30" s="80"/>
      <c r="BC30" s="161"/>
      <c r="BD30" s="154"/>
      <c r="BE30" s="80"/>
      <c r="BF30" s="80"/>
      <c r="BG30" s="80"/>
      <c r="BH30" s="161"/>
      <c r="BI30" s="80">
        <v>1</v>
      </c>
      <c r="BJ30" s="80"/>
      <c r="BK30" s="79"/>
      <c r="BL30" s="139"/>
      <c r="BM30" s="80">
        <v>1</v>
      </c>
      <c r="BN30" s="80"/>
      <c r="BO30" s="79"/>
      <c r="BP30" s="80">
        <v>1</v>
      </c>
      <c r="BQ30" s="80"/>
      <c r="BR30" s="79"/>
      <c r="BS30" s="80">
        <v>1</v>
      </c>
      <c r="BT30" s="80"/>
      <c r="BU30" s="139"/>
      <c r="BV30" s="80"/>
      <c r="BW30" s="80"/>
      <c r="BX30" s="79"/>
      <c r="BY30" s="80">
        <v>1</v>
      </c>
      <c r="BZ30" s="80"/>
      <c r="CA30" s="161"/>
      <c r="CB30" s="80">
        <v>1</v>
      </c>
      <c r="CC30" s="80"/>
      <c r="CD30" s="80">
        <v>1</v>
      </c>
      <c r="CE30" s="80"/>
      <c r="CF30" s="79"/>
      <c r="CG30" s="139"/>
      <c r="CH30" s="80">
        <v>1</v>
      </c>
      <c r="CI30" s="80"/>
      <c r="CJ30" s="79"/>
      <c r="CK30" s="80">
        <v>1</v>
      </c>
      <c r="CL30" s="80"/>
      <c r="CM30" s="161"/>
      <c r="CN30" s="161"/>
      <c r="CO30" s="161"/>
      <c r="CP30" s="139"/>
      <c r="CQ30" s="139"/>
      <c r="CR30" s="78">
        <v>1</v>
      </c>
      <c r="CS30" s="78"/>
      <c r="CT30" s="139"/>
      <c r="CU30" s="78">
        <v>1</v>
      </c>
      <c r="CV30" s="78"/>
      <c r="CW30" s="78"/>
      <c r="CX30" s="78"/>
      <c r="CY30" s="78">
        <v>1</v>
      </c>
      <c r="CZ30" s="78"/>
      <c r="DA30" s="161"/>
      <c r="DB30" s="78">
        <v>1</v>
      </c>
      <c r="DC30" s="78"/>
      <c r="DD30" s="139"/>
      <c r="DE30" s="78">
        <v>1</v>
      </c>
      <c r="DF30" s="78"/>
      <c r="DG30" s="78">
        <v>1</v>
      </c>
      <c r="DH30" s="78"/>
      <c r="DI30" s="78">
        <v>1</v>
      </c>
      <c r="DK30" s="173">
        <f t="shared" si="0"/>
        <v>1954</v>
      </c>
      <c r="DL30" s="85">
        <f t="shared" si="1"/>
        <v>30</v>
      </c>
      <c r="DM30" s="85"/>
      <c r="DN30" s="86">
        <f t="shared" si="2"/>
        <v>29</v>
      </c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9"/>
      <c r="EO30" s="90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</row>
    <row r="31" spans="1:218" ht="15.75" thickBot="1" x14ac:dyDescent="0.3">
      <c r="A31" s="76">
        <v>29</v>
      </c>
      <c r="B31" s="121" t="s">
        <v>22</v>
      </c>
      <c r="C31" s="79"/>
      <c r="D31" s="77"/>
      <c r="E31" s="78"/>
      <c r="F31" s="78"/>
      <c r="G31" s="78"/>
      <c r="H31" s="78"/>
      <c r="I31" s="79"/>
      <c r="J31" s="80"/>
      <c r="K31" s="80"/>
      <c r="L31" s="79">
        <v>65</v>
      </c>
      <c r="M31" s="80"/>
      <c r="N31" s="80"/>
      <c r="O31" s="80">
        <v>1</v>
      </c>
      <c r="P31" s="80"/>
      <c r="Q31" s="79"/>
      <c r="R31" s="78">
        <v>1</v>
      </c>
      <c r="S31" s="78"/>
      <c r="T31" s="139">
        <v>70</v>
      </c>
      <c r="U31" s="80"/>
      <c r="V31" s="80"/>
      <c r="W31" s="79">
        <v>85</v>
      </c>
      <c r="X31" s="80">
        <v>1</v>
      </c>
      <c r="Y31" s="80"/>
      <c r="Z31" s="154">
        <v>1</v>
      </c>
      <c r="AA31" s="80"/>
      <c r="AB31" s="80"/>
      <c r="AC31" s="80">
        <v>1</v>
      </c>
      <c r="AD31" s="80"/>
      <c r="AE31" s="154"/>
      <c r="AF31" s="80">
        <v>1</v>
      </c>
      <c r="AG31" s="80"/>
      <c r="AH31" s="79"/>
      <c r="AI31" s="139"/>
      <c r="AJ31" s="79"/>
      <c r="AK31" s="139"/>
      <c r="AL31" s="80"/>
      <c r="AM31" s="80"/>
      <c r="AN31" s="139"/>
      <c r="AO31" s="80"/>
      <c r="AP31" s="80"/>
      <c r="AQ31" s="80"/>
      <c r="AR31" s="80"/>
      <c r="AS31" s="79"/>
      <c r="AT31" s="139"/>
      <c r="AU31" s="81">
        <v>1</v>
      </c>
      <c r="AV31" s="81"/>
      <c r="AW31" s="82"/>
      <c r="AX31" s="80"/>
      <c r="AY31" s="80">
        <v>1</v>
      </c>
      <c r="AZ31" s="139">
        <v>90</v>
      </c>
      <c r="BA31" s="80"/>
      <c r="BB31" s="80"/>
      <c r="BC31" s="161">
        <v>1</v>
      </c>
      <c r="BD31" s="154">
        <v>1</v>
      </c>
      <c r="BE31" s="80"/>
      <c r="BF31" s="80"/>
      <c r="BG31" s="80"/>
      <c r="BH31" s="161"/>
      <c r="BI31" s="80">
        <v>1</v>
      </c>
      <c r="BJ31" s="80"/>
      <c r="BK31" s="79">
        <v>75</v>
      </c>
      <c r="BL31" s="139"/>
      <c r="BM31" s="80">
        <v>1</v>
      </c>
      <c r="BN31" s="80"/>
      <c r="BO31" s="79">
        <v>70</v>
      </c>
      <c r="BP31" s="80">
        <v>1</v>
      </c>
      <c r="BQ31" s="80"/>
      <c r="BR31" s="79"/>
      <c r="BS31" s="80"/>
      <c r="BT31" s="80"/>
      <c r="BU31" s="139"/>
      <c r="BV31" s="80"/>
      <c r="BW31" s="80"/>
      <c r="BX31" s="79"/>
      <c r="BY31" s="80">
        <v>1</v>
      </c>
      <c r="BZ31" s="80"/>
      <c r="CA31" s="161"/>
      <c r="CB31" s="80"/>
      <c r="CC31" s="80">
        <v>1</v>
      </c>
      <c r="CD31" s="80">
        <v>1</v>
      </c>
      <c r="CE31" s="80"/>
      <c r="CF31" s="79"/>
      <c r="CG31" s="139"/>
      <c r="CH31" s="80">
        <v>1</v>
      </c>
      <c r="CI31" s="80"/>
      <c r="CJ31" s="79">
        <v>75</v>
      </c>
      <c r="CK31" s="80"/>
      <c r="CL31" s="80"/>
      <c r="CM31" s="161"/>
      <c r="CN31" s="161"/>
      <c r="CO31" s="161"/>
      <c r="CP31" s="139"/>
      <c r="CQ31" s="139"/>
      <c r="CR31" s="78"/>
      <c r="CS31" s="78">
        <v>1</v>
      </c>
      <c r="CT31" s="139"/>
      <c r="CU31" s="78">
        <v>1</v>
      </c>
      <c r="CV31" s="78"/>
      <c r="CW31" s="78"/>
      <c r="CX31" s="78"/>
      <c r="CY31" s="78">
        <v>1</v>
      </c>
      <c r="CZ31" s="78"/>
      <c r="DA31" s="161">
        <v>1</v>
      </c>
      <c r="DB31" s="78"/>
      <c r="DC31" s="78"/>
      <c r="DD31" s="139"/>
      <c r="DE31" s="78">
        <v>1</v>
      </c>
      <c r="DF31" s="78"/>
      <c r="DG31" s="78"/>
      <c r="DH31" s="78"/>
      <c r="DI31" s="78"/>
      <c r="DK31" s="173">
        <f t="shared" si="0"/>
        <v>2242</v>
      </c>
      <c r="DL31" s="85">
        <f t="shared" si="1"/>
        <v>29</v>
      </c>
      <c r="DM31" s="85"/>
      <c r="DN31" s="86">
        <f t="shared" si="2"/>
        <v>29</v>
      </c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9"/>
      <c r="EO31" s="90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</row>
    <row r="32" spans="1:218" ht="15.75" thickBot="1" x14ac:dyDescent="0.3">
      <c r="A32" s="76">
        <v>30</v>
      </c>
      <c r="B32" s="121" t="s">
        <v>190</v>
      </c>
      <c r="C32" s="79"/>
      <c r="D32" s="77">
        <v>1</v>
      </c>
      <c r="E32" s="78"/>
      <c r="F32" s="78">
        <v>1</v>
      </c>
      <c r="G32" s="78"/>
      <c r="H32" s="78">
        <v>1</v>
      </c>
      <c r="I32" s="79">
        <v>80</v>
      </c>
      <c r="J32" s="80"/>
      <c r="K32" s="80">
        <v>1</v>
      </c>
      <c r="L32" s="79"/>
      <c r="M32" s="80"/>
      <c r="N32" s="80"/>
      <c r="O32" s="80"/>
      <c r="P32" s="80"/>
      <c r="Q32" s="79"/>
      <c r="R32" s="78"/>
      <c r="S32" s="78">
        <v>1</v>
      </c>
      <c r="T32" s="139"/>
      <c r="U32" s="80"/>
      <c r="V32" s="80">
        <v>1</v>
      </c>
      <c r="W32" s="79"/>
      <c r="X32" s="80"/>
      <c r="Y32" s="80">
        <v>1</v>
      </c>
      <c r="Z32" s="154"/>
      <c r="AA32" s="80"/>
      <c r="AB32" s="80"/>
      <c r="AC32" s="80"/>
      <c r="AD32" s="80"/>
      <c r="AE32" s="154"/>
      <c r="AF32" s="80"/>
      <c r="AG32" s="80">
        <v>1</v>
      </c>
      <c r="AH32" s="79">
        <v>126</v>
      </c>
      <c r="AI32" s="139"/>
      <c r="AJ32" s="79"/>
      <c r="AK32" s="139"/>
      <c r="AL32" s="80"/>
      <c r="AM32" s="80">
        <v>1</v>
      </c>
      <c r="AN32" s="139"/>
      <c r="AO32" s="80"/>
      <c r="AP32" s="80">
        <v>1</v>
      </c>
      <c r="AQ32" s="80"/>
      <c r="AR32" s="80">
        <v>1</v>
      </c>
      <c r="AS32" s="79">
        <v>90</v>
      </c>
      <c r="AT32" s="139"/>
      <c r="AU32" s="81"/>
      <c r="AV32" s="81"/>
      <c r="AW32" s="82"/>
      <c r="AX32" s="80">
        <v>1</v>
      </c>
      <c r="AY32" s="80"/>
      <c r="AZ32" s="139"/>
      <c r="BA32" s="80"/>
      <c r="BB32" s="80">
        <v>1</v>
      </c>
      <c r="BC32" s="161">
        <v>1</v>
      </c>
      <c r="BD32" s="154">
        <v>1</v>
      </c>
      <c r="BE32" s="80"/>
      <c r="BF32" s="80"/>
      <c r="BG32" s="80">
        <v>1</v>
      </c>
      <c r="BH32" s="161"/>
      <c r="BI32" s="80"/>
      <c r="BJ32" s="80"/>
      <c r="BK32" s="79"/>
      <c r="BL32" s="139"/>
      <c r="BM32" s="80"/>
      <c r="BN32" s="80">
        <v>1</v>
      </c>
      <c r="BO32" s="79"/>
      <c r="BP32" s="80"/>
      <c r="BQ32" s="80"/>
      <c r="BR32" s="79"/>
      <c r="BS32" s="80"/>
      <c r="BT32" s="80">
        <v>1</v>
      </c>
      <c r="BU32" s="139"/>
      <c r="BV32" s="80"/>
      <c r="BW32" s="80">
        <v>1</v>
      </c>
      <c r="BX32" s="79"/>
      <c r="BY32" s="80"/>
      <c r="BZ32" s="80">
        <v>1</v>
      </c>
      <c r="CA32" s="161"/>
      <c r="CB32" s="80"/>
      <c r="CC32" s="80">
        <v>1</v>
      </c>
      <c r="CD32" s="80"/>
      <c r="CE32" s="80">
        <v>1</v>
      </c>
      <c r="CF32" s="79">
        <v>80</v>
      </c>
      <c r="CG32" s="139"/>
      <c r="CH32" s="80"/>
      <c r="CI32" s="80">
        <v>1</v>
      </c>
      <c r="CJ32" s="79">
        <v>75</v>
      </c>
      <c r="CK32" s="80"/>
      <c r="CL32" s="80">
        <v>1</v>
      </c>
      <c r="CM32" s="161">
        <v>1</v>
      </c>
      <c r="CN32" s="161">
        <v>1</v>
      </c>
      <c r="CO32" s="161">
        <v>1</v>
      </c>
      <c r="CP32" s="139"/>
      <c r="CQ32" s="139"/>
      <c r="CR32" s="78"/>
      <c r="CS32" s="78"/>
      <c r="CT32" s="139">
        <v>97</v>
      </c>
      <c r="CU32" s="78"/>
      <c r="CV32" s="78">
        <v>1</v>
      </c>
      <c r="CW32" s="78"/>
      <c r="CX32" s="78"/>
      <c r="CY32" s="78"/>
      <c r="CZ32" s="78"/>
      <c r="DA32" s="161"/>
      <c r="DB32" s="78"/>
      <c r="DC32" s="78"/>
      <c r="DD32" s="139"/>
      <c r="DE32" s="78"/>
      <c r="DF32" s="78">
        <v>1</v>
      </c>
      <c r="DG32" s="78"/>
      <c r="DH32" s="78">
        <v>1</v>
      </c>
      <c r="DI32" s="78"/>
      <c r="DK32" s="173">
        <f t="shared" si="0"/>
        <v>3064</v>
      </c>
      <c r="DL32" s="85">
        <f t="shared" si="1"/>
        <v>36</v>
      </c>
      <c r="DM32" s="85"/>
      <c r="DN32" s="86">
        <f t="shared" si="2"/>
        <v>35</v>
      </c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9"/>
      <c r="EO32" s="90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</row>
    <row r="33" spans="1:218" ht="15.75" thickBot="1" x14ac:dyDescent="0.3">
      <c r="A33" s="76">
        <v>31</v>
      </c>
      <c r="B33" s="94" t="s">
        <v>23</v>
      </c>
      <c r="C33" s="79"/>
      <c r="D33" s="77">
        <v>1</v>
      </c>
      <c r="E33" s="78"/>
      <c r="F33" s="78">
        <v>1</v>
      </c>
      <c r="G33" s="78">
        <v>1</v>
      </c>
      <c r="H33" s="78"/>
      <c r="I33" s="79">
        <v>80</v>
      </c>
      <c r="J33" s="80">
        <v>1</v>
      </c>
      <c r="K33" s="80"/>
      <c r="L33" s="79">
        <v>65</v>
      </c>
      <c r="M33" s="80"/>
      <c r="N33" s="80">
        <v>1</v>
      </c>
      <c r="O33" s="80"/>
      <c r="P33" s="80">
        <v>1</v>
      </c>
      <c r="Q33" s="79"/>
      <c r="R33" s="78"/>
      <c r="S33" s="78">
        <v>1</v>
      </c>
      <c r="T33" s="139"/>
      <c r="U33" s="80"/>
      <c r="V33" s="80"/>
      <c r="W33" s="79">
        <v>85</v>
      </c>
      <c r="X33" s="80"/>
      <c r="Y33" s="80">
        <v>1</v>
      </c>
      <c r="Z33" s="154">
        <v>1</v>
      </c>
      <c r="AA33" s="80"/>
      <c r="AB33" s="80"/>
      <c r="AC33" s="80"/>
      <c r="AD33" s="80">
        <v>1</v>
      </c>
      <c r="AE33" s="154">
        <v>168</v>
      </c>
      <c r="AF33" s="80"/>
      <c r="AG33" s="80"/>
      <c r="AH33" s="79">
        <v>97</v>
      </c>
      <c r="AI33" s="139"/>
      <c r="AJ33" s="79">
        <v>107</v>
      </c>
      <c r="AK33" s="139"/>
      <c r="AL33" s="80"/>
      <c r="AM33" s="80">
        <v>1</v>
      </c>
      <c r="AN33" s="139">
        <v>100</v>
      </c>
      <c r="AO33" s="80"/>
      <c r="AP33" s="80">
        <v>1</v>
      </c>
      <c r="AQ33" s="80"/>
      <c r="AR33" s="80">
        <v>1</v>
      </c>
      <c r="AS33" s="79">
        <v>120</v>
      </c>
      <c r="AT33" s="139"/>
      <c r="AU33" s="81"/>
      <c r="AV33" s="81">
        <v>1</v>
      </c>
      <c r="AW33" s="82"/>
      <c r="AX33" s="80"/>
      <c r="AY33" s="80">
        <v>1</v>
      </c>
      <c r="AZ33" s="139"/>
      <c r="BA33" s="80"/>
      <c r="BB33" s="80">
        <v>1</v>
      </c>
      <c r="BC33" s="161">
        <v>1</v>
      </c>
      <c r="BD33" s="154">
        <v>1</v>
      </c>
      <c r="BE33" s="80"/>
      <c r="BF33" s="80">
        <v>1</v>
      </c>
      <c r="BG33" s="80"/>
      <c r="BH33" s="161">
        <v>1</v>
      </c>
      <c r="BI33" s="80"/>
      <c r="BJ33" s="80">
        <v>1</v>
      </c>
      <c r="BK33" s="79"/>
      <c r="BL33" s="139">
        <v>120</v>
      </c>
      <c r="BM33" s="80">
        <v>1</v>
      </c>
      <c r="BN33" s="80"/>
      <c r="BO33" s="79">
        <v>100</v>
      </c>
      <c r="BP33" s="80"/>
      <c r="BQ33" s="80">
        <v>1</v>
      </c>
      <c r="BR33" s="79">
        <v>95</v>
      </c>
      <c r="BS33" s="80"/>
      <c r="BT33" s="80">
        <v>1</v>
      </c>
      <c r="BU33" s="139">
        <v>89</v>
      </c>
      <c r="BV33" s="80"/>
      <c r="BW33" s="80">
        <v>1</v>
      </c>
      <c r="BX33" s="79">
        <v>100</v>
      </c>
      <c r="BY33" s="80"/>
      <c r="BZ33" s="80">
        <v>1</v>
      </c>
      <c r="CA33" s="161">
        <v>95</v>
      </c>
      <c r="CB33" s="80">
        <v>1</v>
      </c>
      <c r="CC33" s="80"/>
      <c r="CD33" s="80"/>
      <c r="CE33" s="80">
        <v>1</v>
      </c>
      <c r="CF33" s="79">
        <v>145</v>
      </c>
      <c r="CG33" s="139"/>
      <c r="CH33" s="80"/>
      <c r="CI33" s="80">
        <v>1</v>
      </c>
      <c r="CJ33" s="79">
        <v>75</v>
      </c>
      <c r="CK33" s="80"/>
      <c r="CL33" s="80">
        <v>1</v>
      </c>
      <c r="CM33" s="161">
        <v>1</v>
      </c>
      <c r="CN33" s="161">
        <v>1</v>
      </c>
      <c r="CO33" s="161">
        <v>1</v>
      </c>
      <c r="CP33" s="139"/>
      <c r="CQ33" s="139"/>
      <c r="CR33" s="78"/>
      <c r="CS33" s="78">
        <v>1</v>
      </c>
      <c r="CT33" s="139"/>
      <c r="CU33" s="78"/>
      <c r="CV33" s="78"/>
      <c r="CW33" s="78">
        <v>1</v>
      </c>
      <c r="CX33" s="78"/>
      <c r="CY33" s="78">
        <v>1</v>
      </c>
      <c r="CZ33" s="78"/>
      <c r="DA33" s="161">
        <v>1</v>
      </c>
      <c r="DB33" s="78"/>
      <c r="DC33" s="78">
        <v>1</v>
      </c>
      <c r="DD33" s="139">
        <v>65</v>
      </c>
      <c r="DE33" s="78">
        <v>1</v>
      </c>
      <c r="DF33" s="78"/>
      <c r="DG33" s="78"/>
      <c r="DH33" s="78">
        <v>1</v>
      </c>
      <c r="DI33" s="78">
        <v>1</v>
      </c>
      <c r="DK33" s="173">
        <f t="shared" si="0"/>
        <v>5006</v>
      </c>
      <c r="DL33" s="85">
        <f t="shared" si="1"/>
        <v>58</v>
      </c>
      <c r="DM33" s="85"/>
      <c r="DN33" s="86">
        <f t="shared" si="2"/>
        <v>57</v>
      </c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9"/>
      <c r="EO33" s="90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</row>
    <row r="34" spans="1:218" ht="15.75" thickBot="1" x14ac:dyDescent="0.3">
      <c r="A34" s="76">
        <v>32</v>
      </c>
      <c r="B34" s="94" t="s">
        <v>48</v>
      </c>
      <c r="C34" s="79"/>
      <c r="D34" s="77"/>
      <c r="E34" s="78"/>
      <c r="F34" s="78"/>
      <c r="G34" s="78"/>
      <c r="H34" s="78"/>
      <c r="I34" s="79"/>
      <c r="J34" s="80"/>
      <c r="K34" s="80"/>
      <c r="L34" s="79"/>
      <c r="M34" s="80">
        <v>1</v>
      </c>
      <c r="N34" s="80"/>
      <c r="O34" s="80"/>
      <c r="P34" s="80"/>
      <c r="Q34" s="79"/>
      <c r="R34" s="78">
        <v>1</v>
      </c>
      <c r="S34" s="78"/>
      <c r="T34" s="139"/>
      <c r="U34" s="80"/>
      <c r="V34" s="80"/>
      <c r="W34" s="79"/>
      <c r="X34" s="80"/>
      <c r="Y34" s="80"/>
      <c r="Z34" s="154"/>
      <c r="AA34" s="80"/>
      <c r="AB34" s="80"/>
      <c r="AC34" s="80"/>
      <c r="AD34" s="80">
        <v>1</v>
      </c>
      <c r="AE34" s="154"/>
      <c r="AF34" s="80"/>
      <c r="AG34" s="80"/>
      <c r="AH34" s="79"/>
      <c r="AI34" s="139"/>
      <c r="AJ34" s="79"/>
      <c r="AK34" s="139"/>
      <c r="AL34" s="80"/>
      <c r="AM34" s="80"/>
      <c r="AN34" s="139"/>
      <c r="AO34" s="80">
        <v>1</v>
      </c>
      <c r="AP34" s="80"/>
      <c r="AQ34" s="80"/>
      <c r="AR34" s="80"/>
      <c r="AS34" s="79"/>
      <c r="AT34" s="139"/>
      <c r="AU34" s="81">
        <v>1</v>
      </c>
      <c r="AV34" s="81"/>
      <c r="AW34" s="82"/>
      <c r="AX34" s="80"/>
      <c r="AY34" s="80"/>
      <c r="AZ34" s="139"/>
      <c r="BA34" s="80">
        <v>1</v>
      </c>
      <c r="BB34" s="80"/>
      <c r="BC34" s="161">
        <v>1</v>
      </c>
      <c r="BD34" s="154">
        <v>1</v>
      </c>
      <c r="BE34" s="80"/>
      <c r="BF34" s="80"/>
      <c r="BG34" s="80"/>
      <c r="BH34" s="161"/>
      <c r="BI34" s="80">
        <v>1</v>
      </c>
      <c r="BJ34" s="80"/>
      <c r="BK34" s="79"/>
      <c r="BL34" s="139"/>
      <c r="BM34" s="80"/>
      <c r="BN34" s="80"/>
      <c r="BO34" s="79"/>
      <c r="BP34" s="80">
        <v>1</v>
      </c>
      <c r="BQ34" s="80"/>
      <c r="BR34" s="79"/>
      <c r="BS34" s="80"/>
      <c r="BT34" s="80"/>
      <c r="BU34" s="139"/>
      <c r="BV34" s="80">
        <v>1</v>
      </c>
      <c r="BW34" s="80"/>
      <c r="BX34" s="79"/>
      <c r="BY34" s="80"/>
      <c r="BZ34" s="80"/>
      <c r="CA34" s="161"/>
      <c r="CB34" s="80">
        <v>1</v>
      </c>
      <c r="CC34" s="80"/>
      <c r="CD34" s="80"/>
      <c r="CE34" s="80"/>
      <c r="CF34" s="79"/>
      <c r="CG34" s="139"/>
      <c r="CH34" s="80"/>
      <c r="CI34" s="80"/>
      <c r="CJ34" s="79"/>
      <c r="CK34" s="80">
        <v>1</v>
      </c>
      <c r="CL34" s="80"/>
      <c r="CM34" s="161">
        <v>1</v>
      </c>
      <c r="CN34" s="161">
        <v>1</v>
      </c>
      <c r="CO34" s="161">
        <v>1</v>
      </c>
      <c r="CP34" s="139"/>
      <c r="CQ34" s="139"/>
      <c r="CR34" s="78"/>
      <c r="CS34" s="78"/>
      <c r="CT34" s="139"/>
      <c r="CU34" s="78">
        <v>1</v>
      </c>
      <c r="CV34" s="78"/>
      <c r="CW34" s="78"/>
      <c r="CX34" s="78"/>
      <c r="CY34" s="78">
        <v>1</v>
      </c>
      <c r="CZ34" s="78"/>
      <c r="DA34" s="161"/>
      <c r="DB34" s="78"/>
      <c r="DC34" s="78"/>
      <c r="DD34" s="139"/>
      <c r="DE34" s="78"/>
      <c r="DF34" s="78"/>
      <c r="DG34" s="78"/>
      <c r="DH34" s="78"/>
      <c r="DI34" s="78">
        <v>1</v>
      </c>
      <c r="DK34" s="173">
        <f t="shared" si="0"/>
        <v>1563</v>
      </c>
      <c r="DL34" s="85">
        <f t="shared" si="1"/>
        <v>19</v>
      </c>
      <c r="DM34" s="85"/>
      <c r="DN34" s="86">
        <f t="shared" si="2"/>
        <v>18</v>
      </c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9"/>
      <c r="EO34" s="90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</row>
    <row r="35" spans="1:218" ht="15.75" thickBot="1" x14ac:dyDescent="0.3">
      <c r="A35" s="76">
        <v>33</v>
      </c>
      <c r="B35" s="94" t="s">
        <v>24</v>
      </c>
      <c r="C35" s="79"/>
      <c r="D35" s="77">
        <v>1</v>
      </c>
      <c r="E35" s="78"/>
      <c r="F35" s="78"/>
      <c r="G35" s="78"/>
      <c r="H35" s="78"/>
      <c r="I35" s="79"/>
      <c r="J35" s="80"/>
      <c r="K35" s="80">
        <v>1</v>
      </c>
      <c r="L35" s="79"/>
      <c r="M35" s="80"/>
      <c r="N35" s="80"/>
      <c r="O35" s="80"/>
      <c r="P35" s="80">
        <v>1</v>
      </c>
      <c r="Q35" s="79"/>
      <c r="R35" s="78"/>
      <c r="S35" s="78"/>
      <c r="T35" s="139"/>
      <c r="U35" s="80"/>
      <c r="V35" s="80">
        <v>1</v>
      </c>
      <c r="W35" s="79"/>
      <c r="X35" s="80">
        <v>1</v>
      </c>
      <c r="Y35" s="80"/>
      <c r="Z35" s="154"/>
      <c r="AA35" s="80"/>
      <c r="AB35" s="80"/>
      <c r="AC35" s="80"/>
      <c r="AD35" s="80">
        <v>1</v>
      </c>
      <c r="AE35" s="154"/>
      <c r="AF35" s="80"/>
      <c r="AG35" s="80">
        <v>1</v>
      </c>
      <c r="AH35" s="79">
        <v>97</v>
      </c>
      <c r="AI35" s="139"/>
      <c r="AJ35" s="79"/>
      <c r="AK35" s="139"/>
      <c r="AL35" s="80"/>
      <c r="AM35" s="80"/>
      <c r="AN35" s="139"/>
      <c r="AO35" s="80"/>
      <c r="AP35" s="80">
        <v>1</v>
      </c>
      <c r="AQ35" s="80"/>
      <c r="AR35" s="80"/>
      <c r="AS35" s="79"/>
      <c r="AT35" s="139"/>
      <c r="AU35" s="81"/>
      <c r="AV35" s="81">
        <v>1</v>
      </c>
      <c r="AW35" s="82"/>
      <c r="AX35" s="80"/>
      <c r="AY35" s="80"/>
      <c r="AZ35" s="139"/>
      <c r="BA35" s="80">
        <v>1</v>
      </c>
      <c r="BB35" s="80"/>
      <c r="BC35" s="161">
        <v>1</v>
      </c>
      <c r="BD35" s="154">
        <v>1</v>
      </c>
      <c r="BE35" s="80"/>
      <c r="BF35" s="80"/>
      <c r="BG35" s="80">
        <v>1</v>
      </c>
      <c r="BH35" s="161"/>
      <c r="BI35" s="80"/>
      <c r="BJ35" s="80">
        <v>1</v>
      </c>
      <c r="BK35" s="79"/>
      <c r="BL35" s="139"/>
      <c r="BM35" s="80"/>
      <c r="BN35" s="80">
        <v>1</v>
      </c>
      <c r="BO35" s="79"/>
      <c r="BP35" s="80"/>
      <c r="BQ35" s="80">
        <v>1</v>
      </c>
      <c r="BR35" s="79">
        <v>95</v>
      </c>
      <c r="BS35" s="80"/>
      <c r="BT35" s="80">
        <v>1</v>
      </c>
      <c r="BU35" s="139"/>
      <c r="BV35" s="80"/>
      <c r="BW35" s="80">
        <v>1</v>
      </c>
      <c r="BX35" s="79"/>
      <c r="BY35" s="80"/>
      <c r="BZ35" s="80">
        <v>1</v>
      </c>
      <c r="CA35" s="161"/>
      <c r="CB35" s="80"/>
      <c r="CC35" s="80">
        <v>1</v>
      </c>
      <c r="CD35" s="80"/>
      <c r="CE35" s="80">
        <v>1</v>
      </c>
      <c r="CF35" s="79"/>
      <c r="CG35" s="139"/>
      <c r="CH35" s="80"/>
      <c r="CI35" s="80">
        <v>1</v>
      </c>
      <c r="CJ35" s="79"/>
      <c r="CK35" s="80"/>
      <c r="CL35" s="80"/>
      <c r="CM35" s="161"/>
      <c r="CN35" s="161"/>
      <c r="CO35" s="161"/>
      <c r="CP35" s="139">
        <v>109</v>
      </c>
      <c r="CQ35" s="139"/>
      <c r="CR35" s="78"/>
      <c r="CS35" s="78"/>
      <c r="CT35" s="139"/>
      <c r="CU35" s="78"/>
      <c r="CV35" s="78">
        <v>1</v>
      </c>
      <c r="CW35" s="78"/>
      <c r="CX35" s="78"/>
      <c r="CY35" s="78"/>
      <c r="CZ35" s="78">
        <v>1</v>
      </c>
      <c r="DA35" s="161"/>
      <c r="DB35" s="78"/>
      <c r="DC35" s="78">
        <v>1</v>
      </c>
      <c r="DD35" s="139"/>
      <c r="DE35" s="78"/>
      <c r="DF35" s="78"/>
      <c r="DG35" s="78"/>
      <c r="DH35" s="78">
        <v>1</v>
      </c>
      <c r="DI35" s="78">
        <v>1</v>
      </c>
      <c r="DK35" s="173">
        <f t="shared" ref="DK35:DK68" si="3">SUMPRODUCT(C35:DI35,C$71:DI$71)</f>
        <v>2340</v>
      </c>
      <c r="DL35" s="85">
        <f t="shared" ref="DL35:DL68" si="4">COUNTA(C35:DI35)</f>
        <v>30</v>
      </c>
      <c r="DM35" s="85"/>
      <c r="DN35" s="86">
        <f t="shared" ref="DN35:DN66" si="5">(DL35-DI35)-K35-DM35</f>
        <v>28</v>
      </c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9"/>
      <c r="EO35" s="90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</row>
    <row r="36" spans="1:218" ht="15.75" thickBot="1" x14ac:dyDescent="0.3">
      <c r="A36" s="76">
        <v>34</v>
      </c>
      <c r="B36" s="94" t="s">
        <v>109</v>
      </c>
      <c r="C36" s="79"/>
      <c r="D36" s="77"/>
      <c r="E36" s="78"/>
      <c r="F36" s="78"/>
      <c r="G36" s="78"/>
      <c r="H36" s="78"/>
      <c r="I36" s="79"/>
      <c r="J36" s="80">
        <v>1</v>
      </c>
      <c r="K36" s="80"/>
      <c r="L36" s="79">
        <v>65</v>
      </c>
      <c r="M36" s="80">
        <v>1</v>
      </c>
      <c r="N36" s="80"/>
      <c r="O36" s="80"/>
      <c r="P36" s="80"/>
      <c r="Q36" s="79"/>
      <c r="R36" s="78">
        <v>1</v>
      </c>
      <c r="S36" s="78"/>
      <c r="T36" s="139"/>
      <c r="U36" s="80"/>
      <c r="V36" s="80"/>
      <c r="W36" s="79"/>
      <c r="X36" s="80">
        <v>1</v>
      </c>
      <c r="Y36" s="80"/>
      <c r="Z36" s="154">
        <v>1</v>
      </c>
      <c r="AA36" s="80"/>
      <c r="AB36" s="80"/>
      <c r="AC36" s="80">
        <v>1</v>
      </c>
      <c r="AD36" s="80"/>
      <c r="AE36" s="154"/>
      <c r="AF36" s="80">
        <v>1</v>
      </c>
      <c r="AG36" s="80"/>
      <c r="AH36" s="79">
        <v>61</v>
      </c>
      <c r="AI36" s="139"/>
      <c r="AJ36" s="79"/>
      <c r="AK36" s="139"/>
      <c r="AL36" s="80"/>
      <c r="AM36" s="80"/>
      <c r="AN36" s="139"/>
      <c r="AO36" s="80"/>
      <c r="AP36" s="80"/>
      <c r="AQ36" s="80">
        <v>1</v>
      </c>
      <c r="AR36" s="80"/>
      <c r="AS36" s="79">
        <v>90</v>
      </c>
      <c r="AT36" s="139"/>
      <c r="AU36" s="81">
        <v>1</v>
      </c>
      <c r="AV36" s="81"/>
      <c r="AW36" s="82"/>
      <c r="AX36" s="80"/>
      <c r="AY36" s="80"/>
      <c r="AZ36" s="139">
        <v>90</v>
      </c>
      <c r="BA36" s="80">
        <v>1</v>
      </c>
      <c r="BB36" s="80"/>
      <c r="BC36" s="161"/>
      <c r="BD36" s="154"/>
      <c r="BE36" s="80"/>
      <c r="BF36" s="80"/>
      <c r="BG36" s="80"/>
      <c r="BH36" s="161"/>
      <c r="BI36" s="80">
        <v>1</v>
      </c>
      <c r="BJ36" s="80"/>
      <c r="BK36" s="122"/>
      <c r="BL36" s="139">
        <v>82</v>
      </c>
      <c r="BM36" s="80">
        <v>1</v>
      </c>
      <c r="BN36" s="80"/>
      <c r="BO36" s="122"/>
      <c r="BP36" s="80"/>
      <c r="BQ36" s="80"/>
      <c r="BR36" s="122"/>
      <c r="BS36" s="80"/>
      <c r="BT36" s="80"/>
      <c r="BU36" s="139"/>
      <c r="BV36" s="80"/>
      <c r="BW36" s="80"/>
      <c r="BX36" s="79"/>
      <c r="BY36" s="80">
        <v>1</v>
      </c>
      <c r="BZ36" s="80"/>
      <c r="CA36" s="161"/>
      <c r="CB36" s="80"/>
      <c r="CC36" s="80"/>
      <c r="CD36" s="80"/>
      <c r="CE36" s="80"/>
      <c r="CF36" s="79"/>
      <c r="CG36" s="139"/>
      <c r="CH36" s="80"/>
      <c r="CI36" s="80"/>
      <c r="CJ36" s="79"/>
      <c r="CK36" s="80"/>
      <c r="CL36" s="80"/>
      <c r="CM36" s="161"/>
      <c r="CN36" s="161"/>
      <c r="CO36" s="161"/>
      <c r="CP36" s="139"/>
      <c r="CQ36" s="139"/>
      <c r="CR36" s="78"/>
      <c r="CS36" s="78"/>
      <c r="CT36" s="139"/>
      <c r="CU36" s="78"/>
      <c r="CV36" s="78"/>
      <c r="CW36" s="78"/>
      <c r="CX36" s="78"/>
      <c r="CY36" s="78">
        <v>1</v>
      </c>
      <c r="CZ36" s="78"/>
      <c r="DA36" s="161"/>
      <c r="DB36" s="78"/>
      <c r="DC36" s="78"/>
      <c r="DD36" s="139"/>
      <c r="DE36" s="78"/>
      <c r="DF36" s="78"/>
      <c r="DG36" s="78"/>
      <c r="DH36" s="78">
        <v>1</v>
      </c>
      <c r="DI36" s="78"/>
      <c r="DK36" s="173">
        <f t="shared" si="3"/>
        <v>1456</v>
      </c>
      <c r="DL36" s="85">
        <f t="shared" si="4"/>
        <v>20</v>
      </c>
      <c r="DM36" s="85"/>
      <c r="DN36" s="86">
        <f t="shared" si="5"/>
        <v>20</v>
      </c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9"/>
      <c r="EO36" s="90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</row>
    <row r="37" spans="1:218" ht="15.75" thickBot="1" x14ac:dyDescent="0.3">
      <c r="A37" s="76">
        <v>35</v>
      </c>
      <c r="B37" s="94" t="s">
        <v>49</v>
      </c>
      <c r="C37" s="79"/>
      <c r="D37" s="77">
        <v>1</v>
      </c>
      <c r="E37" s="78"/>
      <c r="F37" s="78"/>
      <c r="G37" s="78"/>
      <c r="H37" s="78"/>
      <c r="I37" s="79"/>
      <c r="J37" s="80"/>
      <c r="K37" s="80"/>
      <c r="L37" s="79"/>
      <c r="M37" s="80"/>
      <c r="N37" s="80"/>
      <c r="O37" s="80"/>
      <c r="P37" s="80"/>
      <c r="Q37" s="79"/>
      <c r="R37" s="78"/>
      <c r="S37" s="78"/>
      <c r="T37" s="139"/>
      <c r="U37" s="80"/>
      <c r="V37" s="80"/>
      <c r="W37" s="79"/>
      <c r="X37" s="80"/>
      <c r="Y37" s="80">
        <v>1</v>
      </c>
      <c r="Z37" s="154"/>
      <c r="AA37" s="80"/>
      <c r="AB37" s="80"/>
      <c r="AC37" s="80"/>
      <c r="AD37" s="80"/>
      <c r="AE37" s="154"/>
      <c r="AF37" s="80"/>
      <c r="AG37" s="80"/>
      <c r="AH37" s="79"/>
      <c r="AI37" s="139"/>
      <c r="AJ37" s="79"/>
      <c r="AK37" s="139"/>
      <c r="AL37" s="80"/>
      <c r="AM37" s="80"/>
      <c r="AN37" s="139"/>
      <c r="AO37" s="80"/>
      <c r="AP37" s="80"/>
      <c r="AQ37" s="80"/>
      <c r="AR37" s="80"/>
      <c r="AS37" s="79"/>
      <c r="AT37" s="139"/>
      <c r="AU37" s="81"/>
      <c r="AV37" s="81"/>
      <c r="AW37" s="82"/>
      <c r="AX37" s="80"/>
      <c r="AY37" s="80"/>
      <c r="AZ37" s="139"/>
      <c r="BA37" s="80"/>
      <c r="BB37" s="80"/>
      <c r="BC37" s="161"/>
      <c r="BD37" s="154"/>
      <c r="BE37" s="80"/>
      <c r="BF37" s="80"/>
      <c r="BG37" s="80"/>
      <c r="BH37" s="161"/>
      <c r="BI37" s="80"/>
      <c r="BJ37" s="80"/>
      <c r="BK37" s="79"/>
      <c r="BL37" s="139"/>
      <c r="BM37" s="80"/>
      <c r="BN37" s="80"/>
      <c r="BO37" s="79"/>
      <c r="BP37" s="80"/>
      <c r="BQ37" s="80"/>
      <c r="BR37" s="79"/>
      <c r="BS37" s="80"/>
      <c r="BT37" s="80"/>
      <c r="BU37" s="139"/>
      <c r="BV37" s="80"/>
      <c r="BW37" s="80"/>
      <c r="BX37" s="79"/>
      <c r="BY37" s="80"/>
      <c r="BZ37" s="80"/>
      <c r="CA37" s="161"/>
      <c r="CB37" s="80"/>
      <c r="CC37" s="80"/>
      <c r="CD37" s="80"/>
      <c r="CE37" s="80"/>
      <c r="CF37" s="79"/>
      <c r="CG37" s="139"/>
      <c r="CH37" s="80"/>
      <c r="CI37" s="80"/>
      <c r="CJ37" s="79"/>
      <c r="CK37" s="80"/>
      <c r="CL37" s="80"/>
      <c r="CM37" s="161">
        <v>1</v>
      </c>
      <c r="CN37" s="161">
        <v>1</v>
      </c>
      <c r="CO37" s="161">
        <v>1</v>
      </c>
      <c r="CP37" s="139"/>
      <c r="CQ37" s="139"/>
      <c r="CR37" s="78"/>
      <c r="CS37" s="78"/>
      <c r="CT37" s="139"/>
      <c r="CU37" s="78"/>
      <c r="CV37" s="78"/>
      <c r="CW37" s="78"/>
      <c r="CX37" s="78"/>
      <c r="CY37" s="78"/>
      <c r="CZ37" s="78"/>
      <c r="DA37" s="161"/>
      <c r="DB37" s="78"/>
      <c r="DC37" s="78"/>
      <c r="DD37" s="139"/>
      <c r="DE37" s="78"/>
      <c r="DF37" s="78"/>
      <c r="DG37" s="78"/>
      <c r="DH37" s="78"/>
      <c r="DI37" s="78"/>
      <c r="DK37" s="173">
        <f t="shared" si="3"/>
        <v>486</v>
      </c>
      <c r="DL37" s="85">
        <f t="shared" si="4"/>
        <v>5</v>
      </c>
      <c r="DM37" s="85"/>
      <c r="DN37" s="86">
        <f t="shared" si="5"/>
        <v>5</v>
      </c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9"/>
      <c r="EO37" s="90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</row>
    <row r="38" spans="1:218" ht="15.75" thickBot="1" x14ac:dyDescent="0.3">
      <c r="A38" s="76">
        <v>36</v>
      </c>
      <c r="B38" s="94" t="s">
        <v>67</v>
      </c>
      <c r="C38" s="79"/>
      <c r="D38" s="77">
        <v>1</v>
      </c>
      <c r="E38" s="78"/>
      <c r="F38" s="78">
        <v>1</v>
      </c>
      <c r="G38" s="78"/>
      <c r="H38" s="78">
        <v>1</v>
      </c>
      <c r="I38" s="79"/>
      <c r="J38" s="80"/>
      <c r="K38" s="80"/>
      <c r="L38" s="79"/>
      <c r="M38" s="80"/>
      <c r="N38" s="80"/>
      <c r="O38" s="80"/>
      <c r="P38" s="80"/>
      <c r="Q38" s="79"/>
      <c r="R38" s="78"/>
      <c r="S38" s="78">
        <v>1</v>
      </c>
      <c r="T38" s="139"/>
      <c r="U38" s="80"/>
      <c r="V38" s="80"/>
      <c r="W38" s="79">
        <v>150</v>
      </c>
      <c r="X38" s="80"/>
      <c r="Y38" s="80"/>
      <c r="Z38" s="154">
        <v>1</v>
      </c>
      <c r="AA38" s="80"/>
      <c r="AB38" s="80"/>
      <c r="AC38" s="80"/>
      <c r="AD38" s="80">
        <v>1</v>
      </c>
      <c r="AE38" s="154">
        <v>168</v>
      </c>
      <c r="AF38" s="80"/>
      <c r="AG38" s="80"/>
      <c r="AH38" s="79"/>
      <c r="AI38" s="139"/>
      <c r="AJ38" s="79"/>
      <c r="AK38" s="139"/>
      <c r="AL38" s="80"/>
      <c r="AM38" s="80">
        <v>1</v>
      </c>
      <c r="AN38" s="139"/>
      <c r="AO38" s="80"/>
      <c r="AP38" s="80"/>
      <c r="AQ38" s="80"/>
      <c r="AR38" s="80"/>
      <c r="AS38" s="79"/>
      <c r="AT38" s="139"/>
      <c r="AU38" s="81"/>
      <c r="AV38" s="81">
        <v>1</v>
      </c>
      <c r="AW38" s="82"/>
      <c r="AX38" s="80">
        <v>1</v>
      </c>
      <c r="AY38" s="80"/>
      <c r="AZ38" s="139"/>
      <c r="BA38" s="80"/>
      <c r="BB38" s="80"/>
      <c r="BC38" s="161">
        <v>1</v>
      </c>
      <c r="BD38" s="154">
        <v>1</v>
      </c>
      <c r="BE38" s="80"/>
      <c r="BF38" s="80"/>
      <c r="BG38" s="80">
        <v>1</v>
      </c>
      <c r="BH38" s="161"/>
      <c r="BI38" s="80"/>
      <c r="BJ38" s="80">
        <v>1</v>
      </c>
      <c r="BK38" s="79"/>
      <c r="BL38" s="139"/>
      <c r="BM38" s="80"/>
      <c r="BN38" s="80">
        <v>1</v>
      </c>
      <c r="BO38" s="79"/>
      <c r="BP38" s="80"/>
      <c r="BQ38" s="80">
        <v>1</v>
      </c>
      <c r="BR38" s="79"/>
      <c r="BS38" s="80"/>
      <c r="BT38" s="80">
        <v>1</v>
      </c>
      <c r="BU38" s="139"/>
      <c r="BV38" s="80"/>
      <c r="BW38" s="80"/>
      <c r="BX38" s="79"/>
      <c r="BY38" s="80"/>
      <c r="BZ38" s="80"/>
      <c r="CA38" s="161"/>
      <c r="CB38" s="80"/>
      <c r="CC38" s="80"/>
      <c r="CD38" s="80"/>
      <c r="CE38" s="80"/>
      <c r="CF38" s="79">
        <v>115</v>
      </c>
      <c r="CG38" s="139"/>
      <c r="CH38" s="80"/>
      <c r="CI38" s="80"/>
      <c r="CJ38" s="79"/>
      <c r="CK38" s="80"/>
      <c r="CL38" s="80">
        <v>1</v>
      </c>
      <c r="CM38" s="161">
        <v>1</v>
      </c>
      <c r="CN38" s="161">
        <v>1</v>
      </c>
      <c r="CO38" s="161">
        <v>1</v>
      </c>
      <c r="CP38" s="139"/>
      <c r="CQ38" s="139"/>
      <c r="CR38" s="78"/>
      <c r="CS38" s="78"/>
      <c r="CT38" s="139"/>
      <c r="CU38" s="78"/>
      <c r="CV38" s="78"/>
      <c r="CW38" s="78"/>
      <c r="CX38" s="78"/>
      <c r="CY38" s="78"/>
      <c r="CZ38" s="78">
        <v>1</v>
      </c>
      <c r="DA38" s="161"/>
      <c r="DB38" s="78"/>
      <c r="DC38" s="78"/>
      <c r="DD38" s="139"/>
      <c r="DE38" s="78"/>
      <c r="DF38" s="78">
        <v>1</v>
      </c>
      <c r="DG38" s="78"/>
      <c r="DH38" s="78">
        <v>1</v>
      </c>
      <c r="DI38" s="78">
        <v>1</v>
      </c>
      <c r="DK38" s="173">
        <f t="shared" si="3"/>
        <v>2416</v>
      </c>
      <c r="DL38" s="85">
        <f t="shared" si="4"/>
        <v>27</v>
      </c>
      <c r="DM38" s="85"/>
      <c r="DN38" s="86">
        <f t="shared" si="5"/>
        <v>26</v>
      </c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9"/>
      <c r="EO38" s="90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</row>
    <row r="39" spans="1:218" ht="15.75" thickBot="1" x14ac:dyDescent="0.3">
      <c r="A39" s="76">
        <v>37</v>
      </c>
      <c r="B39" s="121" t="s">
        <v>203</v>
      </c>
      <c r="C39" s="79"/>
      <c r="D39" s="77"/>
      <c r="E39" s="78"/>
      <c r="F39" s="78">
        <v>1</v>
      </c>
      <c r="G39" s="78"/>
      <c r="H39" s="78"/>
      <c r="I39" s="79">
        <v>80</v>
      </c>
      <c r="J39" s="80"/>
      <c r="K39" s="80">
        <v>1</v>
      </c>
      <c r="L39" s="79"/>
      <c r="M39" s="80"/>
      <c r="N39" s="80">
        <v>1</v>
      </c>
      <c r="O39" s="80"/>
      <c r="P39" s="80"/>
      <c r="Q39" s="79"/>
      <c r="R39" s="78"/>
      <c r="S39" s="78">
        <v>1</v>
      </c>
      <c r="T39" s="139"/>
      <c r="U39" s="80"/>
      <c r="V39" s="80"/>
      <c r="W39" s="79"/>
      <c r="X39" s="80"/>
      <c r="Y39" s="80"/>
      <c r="Z39" s="154"/>
      <c r="AA39" s="80"/>
      <c r="AB39" s="80"/>
      <c r="AC39" s="80">
        <v>1</v>
      </c>
      <c r="AD39" s="80"/>
      <c r="AE39" s="154">
        <v>112</v>
      </c>
      <c r="AF39" s="80"/>
      <c r="AG39" s="80"/>
      <c r="AH39" s="79"/>
      <c r="AI39" s="139"/>
      <c r="AJ39" s="79"/>
      <c r="AK39" s="139"/>
      <c r="AL39" s="80">
        <v>1</v>
      </c>
      <c r="AM39" s="80"/>
      <c r="AN39" s="139"/>
      <c r="AO39" s="80"/>
      <c r="AP39" s="80"/>
      <c r="AQ39" s="80"/>
      <c r="AR39" s="80">
        <v>1</v>
      </c>
      <c r="AS39" s="79"/>
      <c r="AT39" s="139"/>
      <c r="AU39" s="81"/>
      <c r="AV39" s="81"/>
      <c r="AW39" s="82"/>
      <c r="AX39" s="80"/>
      <c r="AY39" s="80"/>
      <c r="AZ39" s="139"/>
      <c r="BA39" s="80"/>
      <c r="BB39" s="80">
        <v>1</v>
      </c>
      <c r="BC39" s="161">
        <v>1</v>
      </c>
      <c r="BD39" s="154">
        <v>1</v>
      </c>
      <c r="BE39" s="80"/>
      <c r="BF39" s="80"/>
      <c r="BG39" s="80"/>
      <c r="BH39" s="161">
        <v>1</v>
      </c>
      <c r="BI39" s="80"/>
      <c r="BJ39" s="80"/>
      <c r="BK39" s="79"/>
      <c r="BL39" s="139"/>
      <c r="BM39" s="80"/>
      <c r="BN39" s="80"/>
      <c r="BO39" s="79"/>
      <c r="BP39" s="80"/>
      <c r="BQ39" s="80"/>
      <c r="BR39" s="79">
        <v>95</v>
      </c>
      <c r="BS39" s="80"/>
      <c r="BT39" s="80"/>
      <c r="BU39" s="139"/>
      <c r="BV39" s="80"/>
      <c r="BW39" s="80">
        <v>1</v>
      </c>
      <c r="BX39" s="79"/>
      <c r="BY39" s="80"/>
      <c r="BZ39" s="80"/>
      <c r="CA39" s="161"/>
      <c r="CB39" s="80"/>
      <c r="CC39" s="80"/>
      <c r="CD39" s="80"/>
      <c r="CE39" s="80"/>
      <c r="CF39" s="79">
        <v>115</v>
      </c>
      <c r="CG39" s="139"/>
      <c r="CH39" s="80"/>
      <c r="CI39" s="80"/>
      <c r="CJ39" s="79"/>
      <c r="CK39" s="80"/>
      <c r="CL39" s="80"/>
      <c r="CM39" s="161">
        <v>1</v>
      </c>
      <c r="CN39" s="161">
        <v>1</v>
      </c>
      <c r="CO39" s="161">
        <v>1</v>
      </c>
      <c r="CP39" s="139"/>
      <c r="CQ39" s="139"/>
      <c r="CR39" s="78"/>
      <c r="CS39" s="78"/>
      <c r="CT39" s="139"/>
      <c r="CU39" s="78"/>
      <c r="CV39" s="78"/>
      <c r="CW39" s="78">
        <v>1</v>
      </c>
      <c r="CX39" s="78"/>
      <c r="CY39" s="78"/>
      <c r="CZ39" s="78"/>
      <c r="DA39" s="161"/>
      <c r="DB39" s="78"/>
      <c r="DC39" s="78"/>
      <c r="DD39" s="139">
        <v>65</v>
      </c>
      <c r="DE39" s="78">
        <v>1</v>
      </c>
      <c r="DF39" s="78"/>
      <c r="DG39" s="78"/>
      <c r="DH39" s="78"/>
      <c r="DI39" s="78">
        <v>1</v>
      </c>
      <c r="DK39" s="173">
        <f t="shared" si="3"/>
        <v>2043</v>
      </c>
      <c r="DL39" s="85">
        <f t="shared" si="4"/>
        <v>23</v>
      </c>
      <c r="DM39" s="85"/>
      <c r="DN39" s="86">
        <f t="shared" si="5"/>
        <v>21</v>
      </c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9"/>
      <c r="EO39" s="90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</row>
    <row r="40" spans="1:218" ht="15.75" thickBot="1" x14ac:dyDescent="0.3">
      <c r="A40" s="76">
        <v>38</v>
      </c>
      <c r="B40" s="94" t="s">
        <v>68</v>
      </c>
      <c r="C40" s="79"/>
      <c r="D40" s="77">
        <v>1</v>
      </c>
      <c r="E40" s="78"/>
      <c r="F40" s="78">
        <v>1</v>
      </c>
      <c r="G40" s="78"/>
      <c r="H40" s="78"/>
      <c r="I40" s="79"/>
      <c r="J40" s="80"/>
      <c r="K40" s="80">
        <v>1</v>
      </c>
      <c r="L40" s="79"/>
      <c r="M40" s="80"/>
      <c r="N40" s="80"/>
      <c r="O40" s="80"/>
      <c r="P40" s="80"/>
      <c r="Q40" s="79"/>
      <c r="R40" s="78">
        <v>1</v>
      </c>
      <c r="S40" s="78">
        <v>1</v>
      </c>
      <c r="T40" s="139"/>
      <c r="U40" s="80"/>
      <c r="V40" s="80"/>
      <c r="W40" s="79">
        <v>150</v>
      </c>
      <c r="X40" s="80"/>
      <c r="Y40" s="80"/>
      <c r="Z40" s="154">
        <v>1</v>
      </c>
      <c r="AA40" s="80"/>
      <c r="AB40" s="80"/>
      <c r="AC40" s="80">
        <v>1</v>
      </c>
      <c r="AD40" s="80"/>
      <c r="AE40" s="154">
        <v>168</v>
      </c>
      <c r="AF40" s="80"/>
      <c r="AG40" s="80"/>
      <c r="AH40" s="79"/>
      <c r="AI40" s="139"/>
      <c r="AJ40" s="79"/>
      <c r="AK40" s="139"/>
      <c r="AL40" s="80"/>
      <c r="AM40" s="80">
        <v>1</v>
      </c>
      <c r="AN40" s="139"/>
      <c r="AO40" s="80"/>
      <c r="AP40" s="80"/>
      <c r="AQ40" s="80"/>
      <c r="AR40" s="80"/>
      <c r="AS40" s="79"/>
      <c r="AT40" s="139"/>
      <c r="AU40" s="81"/>
      <c r="AV40" s="81">
        <v>1</v>
      </c>
      <c r="AW40" s="82"/>
      <c r="AX40" s="80">
        <v>1</v>
      </c>
      <c r="AY40" s="80"/>
      <c r="AZ40" s="139"/>
      <c r="BA40" s="80">
        <v>1</v>
      </c>
      <c r="BB40" s="80"/>
      <c r="BC40" s="161"/>
      <c r="BD40" s="154"/>
      <c r="BE40" s="80"/>
      <c r="BF40" s="80"/>
      <c r="BG40" s="80"/>
      <c r="BH40" s="161"/>
      <c r="BI40" s="80">
        <v>1</v>
      </c>
      <c r="BJ40" s="80"/>
      <c r="BK40" s="79"/>
      <c r="BL40" s="139"/>
      <c r="BM40" s="80"/>
      <c r="BN40" s="80"/>
      <c r="BO40" s="79"/>
      <c r="BP40" s="80"/>
      <c r="BQ40" s="80">
        <v>1</v>
      </c>
      <c r="BR40" s="79"/>
      <c r="BS40" s="80"/>
      <c r="BT40" s="80"/>
      <c r="BU40" s="139"/>
      <c r="BV40" s="80"/>
      <c r="BW40" s="80">
        <v>1</v>
      </c>
      <c r="BX40" s="79"/>
      <c r="BY40" s="80"/>
      <c r="BZ40" s="80"/>
      <c r="CA40" s="161"/>
      <c r="CB40" s="80"/>
      <c r="CC40" s="80"/>
      <c r="CD40" s="80"/>
      <c r="CE40" s="80"/>
      <c r="CF40" s="79">
        <v>115</v>
      </c>
      <c r="CG40" s="139"/>
      <c r="CH40" s="80"/>
      <c r="CI40" s="80"/>
      <c r="CJ40" s="79"/>
      <c r="CK40" s="80"/>
      <c r="CL40" s="80">
        <v>1</v>
      </c>
      <c r="CM40" s="161">
        <v>1</v>
      </c>
      <c r="CN40" s="161">
        <v>1</v>
      </c>
      <c r="CO40" s="161">
        <v>1</v>
      </c>
      <c r="CP40" s="139"/>
      <c r="CQ40" s="139"/>
      <c r="CR40" s="78"/>
      <c r="CS40" s="78"/>
      <c r="CT40" s="139"/>
      <c r="CU40" s="78"/>
      <c r="CV40" s="78"/>
      <c r="CW40" s="78"/>
      <c r="CX40" s="78"/>
      <c r="CY40" s="78"/>
      <c r="CZ40" s="78"/>
      <c r="DA40" s="161"/>
      <c r="DB40" s="78"/>
      <c r="DC40" s="78"/>
      <c r="DD40" s="139"/>
      <c r="DE40" s="78"/>
      <c r="DF40" s="78">
        <v>1</v>
      </c>
      <c r="DG40" s="78"/>
      <c r="DH40" s="78">
        <v>1</v>
      </c>
      <c r="DI40" s="78">
        <v>1</v>
      </c>
      <c r="DK40" s="173">
        <f t="shared" si="3"/>
        <v>2186</v>
      </c>
      <c r="DL40" s="85">
        <f t="shared" si="4"/>
        <v>24</v>
      </c>
      <c r="DM40" s="85"/>
      <c r="DN40" s="86">
        <f t="shared" si="5"/>
        <v>22</v>
      </c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9"/>
      <c r="EO40" s="90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</row>
    <row r="41" spans="1:218" ht="15.75" thickBot="1" x14ac:dyDescent="0.3">
      <c r="A41" s="76">
        <v>39</v>
      </c>
      <c r="B41" s="94" t="s">
        <v>110</v>
      </c>
      <c r="C41" s="79"/>
      <c r="D41" s="77"/>
      <c r="E41" s="78"/>
      <c r="F41" s="78">
        <v>1</v>
      </c>
      <c r="G41" s="78"/>
      <c r="H41" s="78"/>
      <c r="I41" s="79"/>
      <c r="J41" s="80"/>
      <c r="K41" s="80">
        <v>1</v>
      </c>
      <c r="L41" s="79"/>
      <c r="M41" s="80"/>
      <c r="N41" s="80">
        <v>1</v>
      </c>
      <c r="O41" s="80"/>
      <c r="P41" s="80"/>
      <c r="Q41" s="79"/>
      <c r="R41" s="78"/>
      <c r="S41" s="78"/>
      <c r="T41" s="139"/>
      <c r="U41" s="80"/>
      <c r="V41" s="80">
        <v>1</v>
      </c>
      <c r="W41" s="79"/>
      <c r="X41" s="80"/>
      <c r="Y41" s="80">
        <v>1</v>
      </c>
      <c r="Z41" s="154">
        <v>1</v>
      </c>
      <c r="AA41" s="80"/>
      <c r="AB41" s="80"/>
      <c r="AC41" s="80"/>
      <c r="AD41" s="80"/>
      <c r="AE41" s="154"/>
      <c r="AF41" s="80"/>
      <c r="AG41" s="80"/>
      <c r="AH41" s="79"/>
      <c r="AI41" s="139"/>
      <c r="AJ41" s="79"/>
      <c r="AK41" s="139"/>
      <c r="AL41" s="80"/>
      <c r="AM41" s="80">
        <v>1</v>
      </c>
      <c r="AN41" s="139"/>
      <c r="AO41" s="80"/>
      <c r="AP41" s="80"/>
      <c r="AQ41" s="80"/>
      <c r="AR41" s="80"/>
      <c r="AS41" s="79"/>
      <c r="AT41" s="139"/>
      <c r="AU41" s="81"/>
      <c r="AV41" s="81">
        <v>1</v>
      </c>
      <c r="AW41" s="82"/>
      <c r="AX41" s="80"/>
      <c r="AY41" s="80"/>
      <c r="AZ41" s="139"/>
      <c r="BA41" s="80"/>
      <c r="BB41" s="80"/>
      <c r="BC41" s="161"/>
      <c r="BD41" s="154"/>
      <c r="BE41" s="80"/>
      <c r="BF41" s="80"/>
      <c r="BG41" s="80">
        <v>1</v>
      </c>
      <c r="BH41" s="161"/>
      <c r="BI41" s="80"/>
      <c r="BJ41" s="80"/>
      <c r="BK41" s="79"/>
      <c r="BL41" s="139"/>
      <c r="BM41" s="80"/>
      <c r="BN41" s="80"/>
      <c r="BO41" s="79"/>
      <c r="BP41" s="80"/>
      <c r="BQ41" s="80"/>
      <c r="BR41" s="79"/>
      <c r="BS41" s="80"/>
      <c r="BT41" s="80"/>
      <c r="BU41" s="139"/>
      <c r="BV41" s="80"/>
      <c r="BW41" s="80"/>
      <c r="BX41" s="79"/>
      <c r="BY41" s="80"/>
      <c r="BZ41" s="80"/>
      <c r="CA41" s="161"/>
      <c r="CB41" s="80"/>
      <c r="CC41" s="80"/>
      <c r="CD41" s="80"/>
      <c r="CE41" s="80"/>
      <c r="CF41" s="79"/>
      <c r="CG41" s="139"/>
      <c r="CH41" s="80"/>
      <c r="CI41" s="80">
        <v>1</v>
      </c>
      <c r="CJ41" s="79"/>
      <c r="CK41" s="80"/>
      <c r="CL41" s="80"/>
      <c r="CM41" s="161"/>
      <c r="CN41" s="161"/>
      <c r="CO41" s="161"/>
      <c r="CP41" s="139"/>
      <c r="CQ41" s="139"/>
      <c r="CR41" s="78"/>
      <c r="CS41" s="78"/>
      <c r="CT41" s="139"/>
      <c r="CU41" s="78"/>
      <c r="CV41" s="78"/>
      <c r="CW41" s="78"/>
      <c r="CX41" s="78"/>
      <c r="CY41" s="78"/>
      <c r="CZ41" s="78"/>
      <c r="DA41" s="161"/>
      <c r="DB41" s="78"/>
      <c r="DC41" s="78"/>
      <c r="DD41" s="139"/>
      <c r="DE41" s="78"/>
      <c r="DF41" s="78"/>
      <c r="DG41" s="78"/>
      <c r="DH41" s="78"/>
      <c r="DI41" s="78"/>
      <c r="DK41" s="173">
        <f t="shared" si="3"/>
        <v>753</v>
      </c>
      <c r="DL41" s="85">
        <f t="shared" si="4"/>
        <v>10</v>
      </c>
      <c r="DM41" s="85"/>
      <c r="DN41" s="86">
        <f t="shared" si="5"/>
        <v>9</v>
      </c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9"/>
      <c r="EO41" s="90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</row>
    <row r="42" spans="1:218" ht="15.75" thickBot="1" x14ac:dyDescent="0.3">
      <c r="A42" s="76">
        <v>40</v>
      </c>
      <c r="B42" s="94" t="s">
        <v>59</v>
      </c>
      <c r="C42" s="79"/>
      <c r="D42" s="77"/>
      <c r="E42" s="78"/>
      <c r="F42" s="78">
        <v>1</v>
      </c>
      <c r="G42" s="78"/>
      <c r="H42" s="78"/>
      <c r="I42" s="79"/>
      <c r="J42" s="80"/>
      <c r="K42" s="80"/>
      <c r="L42" s="79"/>
      <c r="M42" s="80"/>
      <c r="N42" s="80">
        <v>1</v>
      </c>
      <c r="O42" s="80"/>
      <c r="P42" s="80"/>
      <c r="Q42" s="79"/>
      <c r="R42" s="78"/>
      <c r="S42" s="78"/>
      <c r="T42" s="139"/>
      <c r="U42" s="80"/>
      <c r="V42" s="80">
        <v>1</v>
      </c>
      <c r="W42" s="79">
        <v>85</v>
      </c>
      <c r="X42" s="80"/>
      <c r="Y42" s="80"/>
      <c r="Z42" s="154">
        <v>1</v>
      </c>
      <c r="AA42" s="80"/>
      <c r="AB42" s="80"/>
      <c r="AC42" s="80"/>
      <c r="AD42" s="80"/>
      <c r="AE42" s="154"/>
      <c r="AF42" s="80"/>
      <c r="AG42" s="80"/>
      <c r="AH42" s="79"/>
      <c r="AI42" s="139"/>
      <c r="AJ42" s="79"/>
      <c r="AK42" s="139"/>
      <c r="AL42" s="80"/>
      <c r="AM42" s="80"/>
      <c r="AN42" s="139"/>
      <c r="AO42" s="80"/>
      <c r="AP42" s="80">
        <v>1</v>
      </c>
      <c r="AQ42" s="80"/>
      <c r="AR42" s="80"/>
      <c r="AS42" s="79"/>
      <c r="AT42" s="139"/>
      <c r="AU42" s="81"/>
      <c r="AV42" s="81"/>
      <c r="AW42" s="82"/>
      <c r="AX42" s="80">
        <v>1</v>
      </c>
      <c r="AY42" s="80"/>
      <c r="AZ42" s="139"/>
      <c r="BA42" s="80"/>
      <c r="BB42" s="80">
        <v>1</v>
      </c>
      <c r="BC42" s="161"/>
      <c r="BD42" s="154"/>
      <c r="BE42" s="80"/>
      <c r="BF42" s="80"/>
      <c r="BG42" s="80">
        <v>1</v>
      </c>
      <c r="BH42" s="161"/>
      <c r="BI42" s="80"/>
      <c r="BJ42" s="80"/>
      <c r="BK42" s="79"/>
      <c r="BL42" s="139"/>
      <c r="BM42" s="80"/>
      <c r="BN42" s="80"/>
      <c r="BO42" s="79"/>
      <c r="BP42" s="80"/>
      <c r="BQ42" s="80"/>
      <c r="BR42" s="79"/>
      <c r="BS42" s="80"/>
      <c r="BT42" s="80"/>
      <c r="BU42" s="139"/>
      <c r="BV42" s="80"/>
      <c r="BW42" s="80">
        <v>1</v>
      </c>
      <c r="BX42" s="79">
        <v>100</v>
      </c>
      <c r="BY42" s="80"/>
      <c r="BZ42" s="80">
        <v>1</v>
      </c>
      <c r="CA42" s="161">
        <v>95</v>
      </c>
      <c r="CB42" s="80"/>
      <c r="CC42" s="80">
        <v>1</v>
      </c>
      <c r="CD42" s="80"/>
      <c r="CE42" s="80"/>
      <c r="CF42" s="79"/>
      <c r="CG42" s="139">
        <v>80</v>
      </c>
      <c r="CH42" s="80"/>
      <c r="CI42" s="80">
        <v>1</v>
      </c>
      <c r="CJ42" s="79"/>
      <c r="CK42" s="80"/>
      <c r="CL42" s="80"/>
      <c r="CM42" s="161"/>
      <c r="CN42" s="161"/>
      <c r="CO42" s="161"/>
      <c r="CP42" s="139"/>
      <c r="CQ42" s="139"/>
      <c r="CR42" s="78"/>
      <c r="CS42" s="78"/>
      <c r="CT42" s="139"/>
      <c r="CU42" s="78">
        <v>1</v>
      </c>
      <c r="CV42" s="78"/>
      <c r="CW42" s="78">
        <v>1</v>
      </c>
      <c r="CX42" s="78"/>
      <c r="CY42" s="78"/>
      <c r="CZ42" s="78"/>
      <c r="DA42" s="161"/>
      <c r="DB42" s="78"/>
      <c r="DC42" s="78">
        <v>1</v>
      </c>
      <c r="DD42" s="139"/>
      <c r="DE42" s="78"/>
      <c r="DF42" s="78"/>
      <c r="DG42" s="78"/>
      <c r="DH42" s="78">
        <v>1</v>
      </c>
      <c r="DI42" s="78"/>
      <c r="DK42" s="173">
        <f t="shared" si="3"/>
        <v>1549</v>
      </c>
      <c r="DL42" s="85">
        <f t="shared" si="4"/>
        <v>20</v>
      </c>
      <c r="DM42" s="85"/>
      <c r="DN42" s="86">
        <f t="shared" si="5"/>
        <v>20</v>
      </c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9"/>
      <c r="EO42" s="90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</row>
    <row r="43" spans="1:218" ht="15.75" thickBot="1" x14ac:dyDescent="0.3">
      <c r="A43" s="76">
        <v>41</v>
      </c>
      <c r="B43" s="94" t="s">
        <v>25</v>
      </c>
      <c r="C43" s="79"/>
      <c r="D43" s="77">
        <v>1</v>
      </c>
      <c r="E43" s="78"/>
      <c r="F43" s="78"/>
      <c r="G43" s="78"/>
      <c r="H43" s="78"/>
      <c r="I43" s="79"/>
      <c r="J43" s="80">
        <v>1</v>
      </c>
      <c r="K43" s="80"/>
      <c r="L43" s="79"/>
      <c r="M43" s="80"/>
      <c r="N43" s="80"/>
      <c r="O43" s="80">
        <v>1</v>
      </c>
      <c r="P43" s="80"/>
      <c r="Q43" s="79"/>
      <c r="R43" s="78">
        <v>1</v>
      </c>
      <c r="S43" s="78"/>
      <c r="T43" s="139"/>
      <c r="U43" s="80">
        <v>1</v>
      </c>
      <c r="V43" s="80"/>
      <c r="W43" s="79"/>
      <c r="X43" s="80">
        <v>1</v>
      </c>
      <c r="Y43" s="80"/>
      <c r="Z43" s="154"/>
      <c r="AA43" s="80"/>
      <c r="AB43" s="80"/>
      <c r="AC43" s="80">
        <v>1</v>
      </c>
      <c r="AD43" s="80"/>
      <c r="AE43" s="154"/>
      <c r="AF43" s="80">
        <v>1</v>
      </c>
      <c r="AG43" s="80"/>
      <c r="AH43" s="79"/>
      <c r="AI43" s="139"/>
      <c r="AJ43" s="79"/>
      <c r="AK43" s="139"/>
      <c r="AL43" s="80">
        <v>1</v>
      </c>
      <c r="AM43" s="80"/>
      <c r="AN43" s="139"/>
      <c r="AO43" s="80">
        <v>1</v>
      </c>
      <c r="AP43" s="80"/>
      <c r="AQ43" s="80">
        <v>1</v>
      </c>
      <c r="AR43" s="80"/>
      <c r="AS43" s="79"/>
      <c r="AT43" s="139"/>
      <c r="AU43" s="81">
        <v>1</v>
      </c>
      <c r="AV43" s="81"/>
      <c r="AW43" s="82"/>
      <c r="AX43" s="80"/>
      <c r="AY43" s="80">
        <v>1</v>
      </c>
      <c r="AZ43" s="139"/>
      <c r="BA43" s="80">
        <v>1</v>
      </c>
      <c r="BB43" s="80"/>
      <c r="BC43" s="161"/>
      <c r="BD43" s="154"/>
      <c r="BE43" s="80">
        <v>1</v>
      </c>
      <c r="BF43" s="80">
        <v>1</v>
      </c>
      <c r="BG43" s="80"/>
      <c r="BH43" s="161"/>
      <c r="BI43" s="80">
        <v>1</v>
      </c>
      <c r="BJ43" s="80"/>
      <c r="BK43" s="79"/>
      <c r="BL43" s="139"/>
      <c r="BM43" s="80">
        <v>1</v>
      </c>
      <c r="BN43" s="80"/>
      <c r="BO43" s="79"/>
      <c r="BP43" s="80">
        <v>1</v>
      </c>
      <c r="BQ43" s="80"/>
      <c r="BR43" s="79"/>
      <c r="BS43" s="80">
        <v>1</v>
      </c>
      <c r="BT43" s="80"/>
      <c r="BU43" s="139"/>
      <c r="BV43" s="80"/>
      <c r="BW43" s="80"/>
      <c r="BX43" s="79"/>
      <c r="BY43" s="80">
        <v>1</v>
      </c>
      <c r="BZ43" s="80"/>
      <c r="CA43" s="161"/>
      <c r="CB43" s="80">
        <v>1</v>
      </c>
      <c r="CC43" s="80"/>
      <c r="CD43" s="80">
        <v>1</v>
      </c>
      <c r="CE43" s="80"/>
      <c r="CF43" s="79"/>
      <c r="CG43" s="139"/>
      <c r="CH43" s="80">
        <v>1</v>
      </c>
      <c r="CI43" s="80"/>
      <c r="CJ43" s="79"/>
      <c r="CK43" s="80">
        <v>1</v>
      </c>
      <c r="CL43" s="80"/>
      <c r="CM43" s="161"/>
      <c r="CN43" s="161"/>
      <c r="CO43" s="161"/>
      <c r="CP43" s="139"/>
      <c r="CQ43" s="139"/>
      <c r="CR43" s="78">
        <v>1</v>
      </c>
      <c r="CS43" s="78">
        <v>1</v>
      </c>
      <c r="CT43" s="139"/>
      <c r="CU43" s="78">
        <v>1</v>
      </c>
      <c r="CV43" s="78"/>
      <c r="CW43" s="78"/>
      <c r="CX43" s="78"/>
      <c r="CY43" s="78">
        <v>1</v>
      </c>
      <c r="CZ43" s="78"/>
      <c r="DA43" s="161"/>
      <c r="DB43" s="78">
        <v>1</v>
      </c>
      <c r="DC43" s="78"/>
      <c r="DD43" s="139"/>
      <c r="DE43" s="78">
        <v>1</v>
      </c>
      <c r="DF43" s="78"/>
      <c r="DG43" s="78">
        <v>1</v>
      </c>
      <c r="DH43" s="78"/>
      <c r="DI43" s="78">
        <v>1</v>
      </c>
      <c r="DJ43" s="83" t="s">
        <v>99</v>
      </c>
      <c r="DK43" s="173">
        <f t="shared" si="3"/>
        <v>2180</v>
      </c>
      <c r="DL43" s="85">
        <f t="shared" si="4"/>
        <v>33</v>
      </c>
      <c r="DM43" s="85"/>
      <c r="DN43" s="86">
        <f t="shared" si="5"/>
        <v>32</v>
      </c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9"/>
      <c r="EO43" s="90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</row>
    <row r="44" spans="1:218" ht="15.75" thickBot="1" x14ac:dyDescent="0.3">
      <c r="A44" s="76">
        <v>42</v>
      </c>
      <c r="B44" s="94" t="s">
        <v>111</v>
      </c>
      <c r="C44" s="79"/>
      <c r="D44" s="77">
        <v>1</v>
      </c>
      <c r="E44" s="78"/>
      <c r="F44" s="78">
        <v>1</v>
      </c>
      <c r="G44" s="78"/>
      <c r="H44" s="78">
        <v>1</v>
      </c>
      <c r="I44" s="79">
        <v>80</v>
      </c>
      <c r="J44" s="80"/>
      <c r="K44" s="80">
        <v>1</v>
      </c>
      <c r="L44" s="79">
        <v>85</v>
      </c>
      <c r="M44" s="80">
        <v>1</v>
      </c>
      <c r="N44" s="80"/>
      <c r="O44" s="80"/>
      <c r="P44" s="80">
        <v>1</v>
      </c>
      <c r="Q44" s="79"/>
      <c r="R44" s="78"/>
      <c r="S44" s="78"/>
      <c r="T44" s="139"/>
      <c r="U44" s="80"/>
      <c r="V44" s="80">
        <v>1</v>
      </c>
      <c r="W44" s="79">
        <v>85</v>
      </c>
      <c r="X44" s="80"/>
      <c r="Y44" s="80">
        <v>1</v>
      </c>
      <c r="Z44" s="154">
        <v>1</v>
      </c>
      <c r="AA44" s="80"/>
      <c r="AB44" s="80"/>
      <c r="AC44" s="80"/>
      <c r="AD44" s="80">
        <v>1</v>
      </c>
      <c r="AE44" s="154">
        <v>82</v>
      </c>
      <c r="AF44" s="80"/>
      <c r="AG44" s="80"/>
      <c r="AH44" s="79">
        <v>97</v>
      </c>
      <c r="AI44" s="139"/>
      <c r="AJ44" s="79"/>
      <c r="AK44" s="139"/>
      <c r="AL44" s="80"/>
      <c r="AM44" s="80">
        <v>1</v>
      </c>
      <c r="AN44" s="139"/>
      <c r="AO44" s="80"/>
      <c r="AP44" s="80">
        <v>1</v>
      </c>
      <c r="AQ44" s="80">
        <v>1</v>
      </c>
      <c r="AR44" s="80"/>
      <c r="AS44" s="79">
        <v>90</v>
      </c>
      <c r="AT44" s="139"/>
      <c r="AU44" s="81"/>
      <c r="AV44" s="81">
        <v>1</v>
      </c>
      <c r="AW44" s="82"/>
      <c r="AX44" s="80">
        <v>1</v>
      </c>
      <c r="AY44" s="80"/>
      <c r="AZ44" s="139"/>
      <c r="BA44" s="80"/>
      <c r="BB44" s="80"/>
      <c r="BC44" s="161">
        <v>1</v>
      </c>
      <c r="BD44" s="154">
        <v>1</v>
      </c>
      <c r="BE44" s="80"/>
      <c r="BF44" s="80"/>
      <c r="BG44" s="80">
        <v>1</v>
      </c>
      <c r="BH44" s="161">
        <v>1</v>
      </c>
      <c r="BI44" s="80"/>
      <c r="BJ44" s="80">
        <v>1</v>
      </c>
      <c r="BK44" s="79"/>
      <c r="BL44" s="139"/>
      <c r="BM44" s="80"/>
      <c r="BN44" s="80"/>
      <c r="BO44" s="79"/>
      <c r="BP44" s="80"/>
      <c r="BQ44" s="80">
        <v>1</v>
      </c>
      <c r="BR44" s="79"/>
      <c r="BS44" s="80"/>
      <c r="BT44" s="80"/>
      <c r="BU44" s="139"/>
      <c r="BV44" s="80"/>
      <c r="BW44" s="80"/>
      <c r="BX44" s="79"/>
      <c r="BY44" s="80">
        <v>1</v>
      </c>
      <c r="BZ44" s="80"/>
      <c r="CA44" s="161">
        <v>95</v>
      </c>
      <c r="CB44" s="80"/>
      <c r="CC44" s="80">
        <v>1</v>
      </c>
      <c r="CD44" s="80"/>
      <c r="CE44" s="80">
        <v>1</v>
      </c>
      <c r="CF44" s="79"/>
      <c r="CG44" s="139"/>
      <c r="CH44" s="80"/>
      <c r="CI44" s="80">
        <v>1</v>
      </c>
      <c r="CJ44" s="79"/>
      <c r="CK44" s="80"/>
      <c r="CL44" s="80">
        <v>1</v>
      </c>
      <c r="CM44" s="161">
        <v>1</v>
      </c>
      <c r="CN44" s="161">
        <v>1</v>
      </c>
      <c r="CO44" s="161">
        <v>1</v>
      </c>
      <c r="CP44" s="139"/>
      <c r="CQ44" s="139"/>
      <c r="CR44" s="78"/>
      <c r="CS44" s="78">
        <v>1</v>
      </c>
      <c r="CT44" s="139">
        <v>97</v>
      </c>
      <c r="CU44" s="78"/>
      <c r="CV44" s="78">
        <v>1</v>
      </c>
      <c r="CW44" s="78">
        <v>1</v>
      </c>
      <c r="CX44" s="78"/>
      <c r="CY44" s="78"/>
      <c r="CZ44" s="78">
        <v>1</v>
      </c>
      <c r="DA44" s="161">
        <v>1</v>
      </c>
      <c r="DB44" s="78"/>
      <c r="DC44" s="78">
        <v>1</v>
      </c>
      <c r="DD44" s="139"/>
      <c r="DE44" s="78"/>
      <c r="DF44" s="78">
        <v>1</v>
      </c>
      <c r="DG44" s="78"/>
      <c r="DH44" s="78">
        <v>1</v>
      </c>
      <c r="DI44" s="78"/>
      <c r="DK44" s="173">
        <f t="shared" si="3"/>
        <v>3757</v>
      </c>
      <c r="DL44" s="85">
        <f t="shared" si="4"/>
        <v>45</v>
      </c>
      <c r="DM44" s="85"/>
      <c r="DN44" s="86">
        <f t="shared" si="5"/>
        <v>44</v>
      </c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9"/>
      <c r="EO44" s="90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</row>
    <row r="45" spans="1:218" ht="15.75" thickBot="1" x14ac:dyDescent="0.3">
      <c r="A45" s="76">
        <v>43</v>
      </c>
      <c r="B45" s="94" t="s">
        <v>26</v>
      </c>
      <c r="C45" s="79"/>
      <c r="D45" s="77"/>
      <c r="E45" s="78"/>
      <c r="F45" s="78">
        <v>1</v>
      </c>
      <c r="G45" s="78"/>
      <c r="H45" s="78"/>
      <c r="I45" s="79">
        <v>80</v>
      </c>
      <c r="J45" s="80"/>
      <c r="K45" s="80"/>
      <c r="L45" s="79"/>
      <c r="M45" s="80"/>
      <c r="N45" s="80"/>
      <c r="O45" s="80"/>
      <c r="P45" s="80">
        <v>1</v>
      </c>
      <c r="Q45" s="79"/>
      <c r="R45" s="78"/>
      <c r="S45" s="78"/>
      <c r="T45" s="139"/>
      <c r="U45" s="80"/>
      <c r="V45" s="80">
        <v>1</v>
      </c>
      <c r="W45" s="79"/>
      <c r="X45" s="80"/>
      <c r="Y45" s="80"/>
      <c r="Z45" s="154"/>
      <c r="AA45" s="80"/>
      <c r="AB45" s="80"/>
      <c r="AC45" s="80"/>
      <c r="AD45" s="80"/>
      <c r="AE45" s="154">
        <v>168</v>
      </c>
      <c r="AF45" s="80">
        <v>1</v>
      </c>
      <c r="AG45" s="80"/>
      <c r="AH45" s="79"/>
      <c r="AI45" s="139"/>
      <c r="AJ45" s="79"/>
      <c r="AK45" s="139"/>
      <c r="AL45" s="80"/>
      <c r="AM45" s="80">
        <v>1</v>
      </c>
      <c r="AN45" s="139"/>
      <c r="AO45" s="80"/>
      <c r="AP45" s="80"/>
      <c r="AQ45" s="80"/>
      <c r="AR45" s="80"/>
      <c r="AS45" s="79"/>
      <c r="AT45" s="139"/>
      <c r="AU45" s="81"/>
      <c r="AV45" s="81"/>
      <c r="AW45" s="82"/>
      <c r="AX45" s="80">
        <v>1</v>
      </c>
      <c r="AY45" s="80"/>
      <c r="AZ45" s="139"/>
      <c r="BA45" s="80"/>
      <c r="BB45" s="80"/>
      <c r="BC45" s="161"/>
      <c r="BD45" s="154"/>
      <c r="BE45" s="80"/>
      <c r="BF45" s="80"/>
      <c r="BG45" s="80">
        <v>1</v>
      </c>
      <c r="BH45" s="161"/>
      <c r="BI45" s="80"/>
      <c r="BJ45" s="80"/>
      <c r="BK45" s="79"/>
      <c r="BL45" s="139"/>
      <c r="BM45" s="80"/>
      <c r="BN45" s="80">
        <v>1</v>
      </c>
      <c r="BO45" s="79"/>
      <c r="BP45" s="80"/>
      <c r="BQ45" s="80"/>
      <c r="BR45" s="79"/>
      <c r="BS45" s="80"/>
      <c r="BT45" s="80">
        <v>1</v>
      </c>
      <c r="BU45" s="139"/>
      <c r="BV45" s="80"/>
      <c r="BW45" s="80"/>
      <c r="BX45" s="79"/>
      <c r="BY45" s="80"/>
      <c r="BZ45" s="80">
        <v>1</v>
      </c>
      <c r="CA45" s="161"/>
      <c r="CB45" s="80"/>
      <c r="CC45" s="80"/>
      <c r="CD45" s="80"/>
      <c r="CE45" s="80">
        <v>1</v>
      </c>
      <c r="CF45" s="79"/>
      <c r="CG45" s="139"/>
      <c r="CH45" s="80"/>
      <c r="CI45" s="80">
        <v>1</v>
      </c>
      <c r="CJ45" s="79"/>
      <c r="CK45" s="80"/>
      <c r="CL45" s="80"/>
      <c r="CM45" s="161"/>
      <c r="CN45" s="161"/>
      <c r="CO45" s="161"/>
      <c r="CP45" s="139"/>
      <c r="CQ45" s="139"/>
      <c r="CR45" s="78"/>
      <c r="CS45" s="78"/>
      <c r="CT45" s="139"/>
      <c r="CU45" s="78"/>
      <c r="CV45" s="78"/>
      <c r="CW45" s="78"/>
      <c r="CX45" s="78"/>
      <c r="CY45" s="78"/>
      <c r="CZ45" s="78"/>
      <c r="DA45" s="161">
        <v>1</v>
      </c>
      <c r="DB45" s="78"/>
      <c r="DC45" s="78">
        <v>1</v>
      </c>
      <c r="DD45" s="139"/>
      <c r="DE45" s="78">
        <v>1</v>
      </c>
      <c r="DF45" s="78"/>
      <c r="DG45" s="78"/>
      <c r="DH45" s="78"/>
      <c r="DI45" s="78"/>
      <c r="DK45" s="173">
        <f t="shared" si="3"/>
        <v>1324</v>
      </c>
      <c r="DL45" s="85">
        <f t="shared" si="4"/>
        <v>17</v>
      </c>
      <c r="DM45" s="85"/>
      <c r="DN45" s="86">
        <f t="shared" si="5"/>
        <v>17</v>
      </c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9"/>
      <c r="EO45" s="90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</row>
    <row r="46" spans="1:218" ht="15.75" thickBot="1" x14ac:dyDescent="0.3">
      <c r="A46" s="76">
        <v>44</v>
      </c>
      <c r="B46" s="94" t="s">
        <v>112</v>
      </c>
      <c r="C46" s="79"/>
      <c r="D46" s="77"/>
      <c r="E46" s="78"/>
      <c r="F46" s="78"/>
      <c r="G46" s="78"/>
      <c r="H46" s="78"/>
      <c r="I46" s="79">
        <v>80</v>
      </c>
      <c r="J46" s="80">
        <v>1</v>
      </c>
      <c r="K46" s="80"/>
      <c r="L46" s="79">
        <v>65</v>
      </c>
      <c r="M46" s="80"/>
      <c r="N46" s="80">
        <v>1</v>
      </c>
      <c r="O46" s="80"/>
      <c r="P46" s="80"/>
      <c r="Q46" s="79"/>
      <c r="R46" s="78"/>
      <c r="S46" s="78">
        <v>1</v>
      </c>
      <c r="T46" s="139">
        <v>135</v>
      </c>
      <c r="U46" s="80"/>
      <c r="V46" s="80">
        <v>1</v>
      </c>
      <c r="W46" s="79">
        <v>85</v>
      </c>
      <c r="X46" s="80"/>
      <c r="Y46" s="80">
        <v>1</v>
      </c>
      <c r="Z46" s="154">
        <v>1</v>
      </c>
      <c r="AA46" s="80"/>
      <c r="AB46" s="80"/>
      <c r="AC46" s="80"/>
      <c r="AD46" s="80">
        <v>1</v>
      </c>
      <c r="AE46" s="154">
        <v>168</v>
      </c>
      <c r="AF46" s="80"/>
      <c r="AG46" s="80">
        <v>1</v>
      </c>
      <c r="AH46" s="79">
        <v>97</v>
      </c>
      <c r="AI46" s="139"/>
      <c r="AJ46" s="79"/>
      <c r="AK46" s="139"/>
      <c r="AL46" s="80"/>
      <c r="AM46" s="80"/>
      <c r="AN46" s="139"/>
      <c r="AO46" s="80"/>
      <c r="AP46" s="80"/>
      <c r="AQ46" s="80"/>
      <c r="AR46" s="80"/>
      <c r="AS46" s="79"/>
      <c r="AT46" s="139"/>
      <c r="AU46" s="81"/>
      <c r="AV46" s="81">
        <v>1</v>
      </c>
      <c r="AW46" s="82"/>
      <c r="AX46" s="80">
        <v>1</v>
      </c>
      <c r="AY46" s="80"/>
      <c r="AZ46" s="139"/>
      <c r="BA46" s="80"/>
      <c r="BB46" s="80">
        <v>1</v>
      </c>
      <c r="BC46" s="161">
        <v>1</v>
      </c>
      <c r="BD46" s="154">
        <v>1</v>
      </c>
      <c r="BE46" s="80"/>
      <c r="BF46" s="80"/>
      <c r="BG46" s="80"/>
      <c r="BH46" s="161">
        <v>1</v>
      </c>
      <c r="BI46" s="80"/>
      <c r="BJ46" s="80">
        <v>1</v>
      </c>
      <c r="BK46" s="122"/>
      <c r="BL46" s="139">
        <v>120</v>
      </c>
      <c r="BM46" s="80">
        <v>1</v>
      </c>
      <c r="BN46" s="80"/>
      <c r="BO46" s="122">
        <v>100</v>
      </c>
      <c r="BP46" s="80"/>
      <c r="BQ46" s="80">
        <v>1</v>
      </c>
      <c r="BR46" s="122">
        <v>95</v>
      </c>
      <c r="BS46" s="80"/>
      <c r="BT46" s="80">
        <v>1</v>
      </c>
      <c r="BU46" s="139">
        <v>89</v>
      </c>
      <c r="BV46" s="80"/>
      <c r="BW46" s="80">
        <v>1</v>
      </c>
      <c r="BX46" s="79">
        <v>100</v>
      </c>
      <c r="BY46" s="80"/>
      <c r="BZ46" s="80">
        <v>1</v>
      </c>
      <c r="CA46" s="161">
        <v>95</v>
      </c>
      <c r="CB46" s="80">
        <v>1</v>
      </c>
      <c r="CC46" s="80"/>
      <c r="CD46" s="80"/>
      <c r="CE46" s="80">
        <v>1</v>
      </c>
      <c r="CF46" s="79">
        <v>145</v>
      </c>
      <c r="CG46" s="139"/>
      <c r="CH46" s="80"/>
      <c r="CI46" s="80">
        <v>1</v>
      </c>
      <c r="CJ46" s="79">
        <v>75</v>
      </c>
      <c r="CK46" s="80"/>
      <c r="CL46" s="80">
        <v>1</v>
      </c>
      <c r="CM46" s="161">
        <v>1</v>
      </c>
      <c r="CN46" s="161">
        <v>1</v>
      </c>
      <c r="CO46" s="161">
        <v>1</v>
      </c>
      <c r="CP46" s="139"/>
      <c r="CQ46" s="139"/>
      <c r="CR46" s="78"/>
      <c r="CS46" s="78"/>
      <c r="CT46" s="139"/>
      <c r="CU46" s="78"/>
      <c r="CV46" s="78">
        <v>1</v>
      </c>
      <c r="CW46" s="78">
        <v>1</v>
      </c>
      <c r="CX46" s="78"/>
      <c r="CY46" s="78"/>
      <c r="CZ46" s="78"/>
      <c r="DA46" s="161">
        <v>1</v>
      </c>
      <c r="DB46" s="78"/>
      <c r="DC46" s="78">
        <v>1</v>
      </c>
      <c r="DD46" s="139"/>
      <c r="DE46" s="78">
        <v>1</v>
      </c>
      <c r="DF46" s="78"/>
      <c r="DG46" s="78"/>
      <c r="DH46" s="78">
        <v>1</v>
      </c>
      <c r="DI46" s="78">
        <v>1</v>
      </c>
      <c r="DK46" s="173">
        <f t="shared" si="3"/>
        <v>4279</v>
      </c>
      <c r="DL46" s="85">
        <f t="shared" si="4"/>
        <v>48</v>
      </c>
      <c r="DM46" s="85"/>
      <c r="DN46" s="86">
        <f t="shared" si="5"/>
        <v>47</v>
      </c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9"/>
      <c r="EO46" s="90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</row>
    <row r="47" spans="1:218" ht="15.75" thickBot="1" x14ac:dyDescent="0.3">
      <c r="A47" s="76">
        <v>45</v>
      </c>
      <c r="B47" s="94" t="s">
        <v>27</v>
      </c>
      <c r="C47" s="79"/>
      <c r="D47" s="77">
        <v>1</v>
      </c>
      <c r="E47" s="78">
        <v>1</v>
      </c>
      <c r="F47" s="78"/>
      <c r="G47" s="78">
        <v>1</v>
      </c>
      <c r="H47" s="78"/>
      <c r="I47" s="79">
        <v>80</v>
      </c>
      <c r="J47" s="80">
        <v>1</v>
      </c>
      <c r="K47" s="80"/>
      <c r="L47" s="79"/>
      <c r="M47" s="80">
        <v>1</v>
      </c>
      <c r="N47" s="80"/>
      <c r="O47" s="80"/>
      <c r="P47" s="80"/>
      <c r="Q47" s="79"/>
      <c r="R47" s="78">
        <v>1</v>
      </c>
      <c r="S47" s="78"/>
      <c r="T47" s="139"/>
      <c r="U47" s="80">
        <v>1</v>
      </c>
      <c r="V47" s="80"/>
      <c r="W47" s="79">
        <v>85</v>
      </c>
      <c r="X47" s="80"/>
      <c r="Y47" s="80"/>
      <c r="Z47" s="154"/>
      <c r="AA47" s="80"/>
      <c r="AB47" s="80"/>
      <c r="AC47" s="80"/>
      <c r="AD47" s="80"/>
      <c r="AE47" s="154"/>
      <c r="AF47" s="80">
        <v>1</v>
      </c>
      <c r="AG47" s="80"/>
      <c r="AH47" s="79"/>
      <c r="AI47" s="139"/>
      <c r="AJ47" s="79"/>
      <c r="AK47" s="139"/>
      <c r="AL47" s="80"/>
      <c r="AM47" s="80"/>
      <c r="AN47" s="139"/>
      <c r="AO47" s="80">
        <v>1</v>
      </c>
      <c r="AP47" s="80"/>
      <c r="AQ47" s="80">
        <v>1</v>
      </c>
      <c r="AR47" s="80"/>
      <c r="AS47" s="79"/>
      <c r="AT47" s="139"/>
      <c r="AU47" s="81">
        <v>1</v>
      </c>
      <c r="AV47" s="81"/>
      <c r="AW47" s="82"/>
      <c r="AX47" s="80"/>
      <c r="AY47" s="80"/>
      <c r="AZ47" s="139"/>
      <c r="BA47" s="80"/>
      <c r="BB47" s="80"/>
      <c r="BC47" s="161">
        <v>1</v>
      </c>
      <c r="BD47" s="154">
        <v>1</v>
      </c>
      <c r="BE47" s="80"/>
      <c r="BF47" s="80">
        <v>1</v>
      </c>
      <c r="BG47" s="80"/>
      <c r="BH47" s="161">
        <v>1</v>
      </c>
      <c r="BI47" s="80"/>
      <c r="BJ47" s="80"/>
      <c r="BK47" s="79"/>
      <c r="BL47" s="139"/>
      <c r="BM47" s="80"/>
      <c r="BN47" s="80"/>
      <c r="BO47" s="79"/>
      <c r="BP47" s="80">
        <v>1</v>
      </c>
      <c r="BQ47" s="80"/>
      <c r="BR47" s="79">
        <v>95</v>
      </c>
      <c r="BS47" s="80">
        <v>1</v>
      </c>
      <c r="BT47" s="80"/>
      <c r="BU47" s="139"/>
      <c r="BV47" s="80">
        <v>1</v>
      </c>
      <c r="BW47" s="80"/>
      <c r="BX47" s="79"/>
      <c r="BY47" s="80">
        <v>1</v>
      </c>
      <c r="BZ47" s="80"/>
      <c r="CA47" s="161"/>
      <c r="CB47" s="80">
        <v>1</v>
      </c>
      <c r="CC47" s="80"/>
      <c r="CD47" s="80">
        <v>1</v>
      </c>
      <c r="CE47" s="80"/>
      <c r="CF47" s="79"/>
      <c r="CG47" s="139"/>
      <c r="CH47" s="80">
        <v>1</v>
      </c>
      <c r="CI47" s="80"/>
      <c r="CJ47" s="79"/>
      <c r="CK47" s="80">
        <v>1</v>
      </c>
      <c r="CL47" s="80"/>
      <c r="CM47" s="161">
        <v>1</v>
      </c>
      <c r="CN47" s="161">
        <v>1</v>
      </c>
      <c r="CO47" s="161">
        <v>1</v>
      </c>
      <c r="CP47" s="139"/>
      <c r="CQ47" s="139"/>
      <c r="CR47" s="78"/>
      <c r="CS47" s="78">
        <v>1</v>
      </c>
      <c r="CT47" s="139"/>
      <c r="CU47" s="78">
        <v>1</v>
      </c>
      <c r="CV47" s="78"/>
      <c r="CW47" s="78"/>
      <c r="CX47" s="78"/>
      <c r="CY47" s="78">
        <v>1</v>
      </c>
      <c r="CZ47" s="78"/>
      <c r="DA47" s="161"/>
      <c r="DB47" s="78">
        <v>1</v>
      </c>
      <c r="DC47" s="78"/>
      <c r="DD47" s="139"/>
      <c r="DE47" s="78"/>
      <c r="DF47" s="78"/>
      <c r="DG47" s="78">
        <v>1</v>
      </c>
      <c r="DH47" s="78"/>
      <c r="DI47" s="78">
        <v>1</v>
      </c>
      <c r="DK47" s="173">
        <f t="shared" si="3"/>
        <v>2595</v>
      </c>
      <c r="DL47" s="85">
        <f t="shared" si="4"/>
        <v>35</v>
      </c>
      <c r="DM47" s="85"/>
      <c r="DN47" s="86">
        <f t="shared" si="5"/>
        <v>34</v>
      </c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8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9"/>
      <c r="EO47" s="90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</row>
    <row r="48" spans="1:218" ht="15.75" thickBot="1" x14ac:dyDescent="0.3">
      <c r="A48" s="76">
        <v>46</v>
      </c>
      <c r="B48" s="94" t="s">
        <v>50</v>
      </c>
      <c r="C48" s="79"/>
      <c r="D48" s="77"/>
      <c r="E48" s="78"/>
      <c r="F48" s="78">
        <v>1</v>
      </c>
      <c r="G48" s="78">
        <v>1</v>
      </c>
      <c r="H48" s="78"/>
      <c r="I48" s="79">
        <v>80</v>
      </c>
      <c r="J48" s="80"/>
      <c r="K48" s="80"/>
      <c r="L48" s="79">
        <v>65</v>
      </c>
      <c r="M48" s="80">
        <v>1</v>
      </c>
      <c r="N48" s="80"/>
      <c r="O48" s="80"/>
      <c r="P48" s="80"/>
      <c r="Q48" s="79"/>
      <c r="R48" s="78">
        <v>1</v>
      </c>
      <c r="S48" s="78"/>
      <c r="T48" s="139"/>
      <c r="U48" s="80"/>
      <c r="V48" s="80">
        <v>1</v>
      </c>
      <c r="W48" s="79"/>
      <c r="X48" s="80"/>
      <c r="Y48" s="80">
        <v>1</v>
      </c>
      <c r="Z48" s="154"/>
      <c r="AA48" s="80"/>
      <c r="AB48" s="80"/>
      <c r="AC48" s="80"/>
      <c r="AD48" s="80"/>
      <c r="AE48" s="154"/>
      <c r="AF48" s="80"/>
      <c r="AG48" s="80"/>
      <c r="AH48" s="79"/>
      <c r="AI48" s="139"/>
      <c r="AJ48" s="79">
        <v>107</v>
      </c>
      <c r="AK48" s="139"/>
      <c r="AL48" s="80">
        <v>1</v>
      </c>
      <c r="AM48" s="80"/>
      <c r="AN48" s="139"/>
      <c r="AO48" s="80"/>
      <c r="AP48" s="80">
        <v>1</v>
      </c>
      <c r="AQ48" s="80"/>
      <c r="AR48" s="80">
        <v>1</v>
      </c>
      <c r="AS48" s="79"/>
      <c r="AT48" s="139"/>
      <c r="AU48" s="81"/>
      <c r="AV48" s="81">
        <v>1</v>
      </c>
      <c r="AW48" s="82"/>
      <c r="AX48" s="80">
        <v>1</v>
      </c>
      <c r="AY48" s="80"/>
      <c r="AZ48" s="139"/>
      <c r="BA48" s="80"/>
      <c r="BB48" s="80">
        <v>1</v>
      </c>
      <c r="BC48" s="161">
        <v>1</v>
      </c>
      <c r="BD48" s="154">
        <v>1</v>
      </c>
      <c r="BE48" s="80"/>
      <c r="BF48" s="80"/>
      <c r="BG48" s="80"/>
      <c r="BH48" s="161"/>
      <c r="BI48" s="80"/>
      <c r="BJ48" s="80">
        <v>1</v>
      </c>
      <c r="BK48" s="79"/>
      <c r="BL48" s="139"/>
      <c r="BM48" s="80"/>
      <c r="BN48" s="80"/>
      <c r="BO48" s="79"/>
      <c r="BP48" s="80"/>
      <c r="BQ48" s="80"/>
      <c r="BR48" s="79"/>
      <c r="BS48" s="80"/>
      <c r="BT48" s="80"/>
      <c r="BU48" s="139"/>
      <c r="BV48" s="80"/>
      <c r="BW48" s="80"/>
      <c r="BX48" s="79"/>
      <c r="BY48" s="80">
        <v>1</v>
      </c>
      <c r="BZ48" s="80"/>
      <c r="CA48" s="161"/>
      <c r="CB48" s="80">
        <v>1</v>
      </c>
      <c r="CC48" s="80"/>
      <c r="CD48" s="80"/>
      <c r="CE48" s="80"/>
      <c r="CF48" s="79"/>
      <c r="CG48" s="139"/>
      <c r="CH48" s="80">
        <v>1</v>
      </c>
      <c r="CI48" s="80"/>
      <c r="CJ48" s="79"/>
      <c r="CK48" s="80"/>
      <c r="CL48" s="80"/>
      <c r="CM48" s="161"/>
      <c r="CN48" s="161"/>
      <c r="CO48" s="161"/>
      <c r="CP48" s="139"/>
      <c r="CQ48" s="139"/>
      <c r="CR48" s="78">
        <v>1</v>
      </c>
      <c r="CS48" s="78">
        <v>1</v>
      </c>
      <c r="CT48" s="139"/>
      <c r="CU48" s="78"/>
      <c r="CV48" s="78"/>
      <c r="CW48" s="78"/>
      <c r="CX48" s="78"/>
      <c r="CY48" s="78"/>
      <c r="CZ48" s="78"/>
      <c r="DA48" s="161"/>
      <c r="DB48" s="78"/>
      <c r="DC48" s="78"/>
      <c r="DD48" s="139"/>
      <c r="DE48" s="78"/>
      <c r="DF48" s="78"/>
      <c r="DG48" s="78"/>
      <c r="DH48" s="78"/>
      <c r="DI48" s="78"/>
      <c r="DK48" s="173">
        <f t="shared" si="3"/>
        <v>1858</v>
      </c>
      <c r="DL48" s="85">
        <f t="shared" si="4"/>
        <v>23</v>
      </c>
      <c r="DM48" s="85"/>
      <c r="DN48" s="86">
        <f t="shared" si="5"/>
        <v>23</v>
      </c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9"/>
      <c r="EO48" s="90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</row>
    <row r="49" spans="1:218" ht="15.75" thickBot="1" x14ac:dyDescent="0.3">
      <c r="A49" s="76">
        <v>47</v>
      </c>
      <c r="B49" s="94" t="s">
        <v>28</v>
      </c>
      <c r="C49" s="79"/>
      <c r="D49" s="77">
        <v>1</v>
      </c>
      <c r="E49" s="78"/>
      <c r="F49" s="78">
        <v>1</v>
      </c>
      <c r="G49" s="78"/>
      <c r="H49" s="78"/>
      <c r="I49" s="79">
        <v>80</v>
      </c>
      <c r="K49" s="80">
        <v>1</v>
      </c>
      <c r="L49" s="79">
        <v>105</v>
      </c>
      <c r="M49" s="80"/>
      <c r="N49" s="80">
        <v>1</v>
      </c>
      <c r="O49" s="80"/>
      <c r="P49" s="80">
        <v>1</v>
      </c>
      <c r="Q49" s="79"/>
      <c r="R49" s="78"/>
      <c r="S49" s="78">
        <v>1</v>
      </c>
      <c r="T49" s="139"/>
      <c r="U49" s="80"/>
      <c r="V49" s="80"/>
      <c r="W49" s="79">
        <v>85</v>
      </c>
      <c r="X49" s="80">
        <v>1</v>
      </c>
      <c r="Y49" s="80"/>
      <c r="Z49" s="154">
        <v>1</v>
      </c>
      <c r="AA49" s="80"/>
      <c r="AB49" s="80"/>
      <c r="AC49" s="80"/>
      <c r="AD49" s="80">
        <v>1</v>
      </c>
      <c r="AE49" s="154">
        <v>168</v>
      </c>
      <c r="AF49" s="80"/>
      <c r="AG49" s="80">
        <v>1</v>
      </c>
      <c r="AH49" s="79"/>
      <c r="AI49" s="139"/>
      <c r="AJ49" s="79"/>
      <c r="AK49" s="139"/>
      <c r="AL49" s="80">
        <v>1</v>
      </c>
      <c r="AM49" s="80"/>
      <c r="AN49" s="139">
        <v>100</v>
      </c>
      <c r="AO49" s="80"/>
      <c r="AP49" s="80">
        <v>1</v>
      </c>
      <c r="AQ49" s="80"/>
      <c r="AR49" s="80"/>
      <c r="AS49" s="79"/>
      <c r="AT49" s="139">
        <v>150</v>
      </c>
      <c r="AU49" s="81"/>
      <c r="AV49" s="81">
        <v>1</v>
      </c>
      <c r="AW49" s="82"/>
      <c r="AX49" s="80">
        <v>1</v>
      </c>
      <c r="AY49" s="80"/>
      <c r="AZ49" s="139"/>
      <c r="BA49" s="80"/>
      <c r="BB49" s="80"/>
      <c r="BC49" s="161">
        <v>1</v>
      </c>
      <c r="BD49" s="154">
        <v>1</v>
      </c>
      <c r="BE49" s="80"/>
      <c r="BF49" s="80"/>
      <c r="BG49" s="80">
        <v>1</v>
      </c>
      <c r="BH49" s="161">
        <v>1</v>
      </c>
      <c r="BI49" s="80"/>
      <c r="BJ49" s="80"/>
      <c r="BK49" s="122"/>
      <c r="BL49" s="139">
        <v>82</v>
      </c>
      <c r="BM49" s="80"/>
      <c r="BN49" s="80"/>
      <c r="BO49" s="122">
        <v>70</v>
      </c>
      <c r="BP49" s="80">
        <v>1</v>
      </c>
      <c r="BQ49" s="80"/>
      <c r="BR49" s="122">
        <v>130</v>
      </c>
      <c r="BS49" s="80"/>
      <c r="BT49" s="80"/>
      <c r="BU49" s="139"/>
      <c r="BV49" s="80">
        <v>1</v>
      </c>
      <c r="BW49" s="80"/>
      <c r="BX49" s="79"/>
      <c r="BY49" s="80">
        <v>1</v>
      </c>
      <c r="BZ49" s="80"/>
      <c r="CA49" s="161">
        <v>95</v>
      </c>
      <c r="CB49" s="80"/>
      <c r="CC49" s="80">
        <v>1</v>
      </c>
      <c r="CD49" s="80"/>
      <c r="CE49" s="80"/>
      <c r="CF49" s="79">
        <v>115</v>
      </c>
      <c r="CG49" s="139"/>
      <c r="CH49" s="80">
        <v>1</v>
      </c>
      <c r="CI49" s="80"/>
      <c r="CJ49" s="79"/>
      <c r="CK49" s="80"/>
      <c r="CL49" s="80"/>
      <c r="CM49" s="161">
        <v>1</v>
      </c>
      <c r="CN49" s="161">
        <v>1</v>
      </c>
      <c r="CO49" s="161">
        <v>1</v>
      </c>
      <c r="CP49" s="139"/>
      <c r="CQ49" s="139"/>
      <c r="CR49" s="78"/>
      <c r="CS49" s="78">
        <v>1</v>
      </c>
      <c r="CT49" s="139"/>
      <c r="CU49" s="78"/>
      <c r="CV49" s="78">
        <v>1</v>
      </c>
      <c r="CW49" s="78"/>
      <c r="CX49" s="78"/>
      <c r="CY49" s="78"/>
      <c r="CZ49" s="78">
        <v>1</v>
      </c>
      <c r="DA49" s="161">
        <v>1</v>
      </c>
      <c r="DB49" s="78"/>
      <c r="DC49" s="78">
        <v>1</v>
      </c>
      <c r="DD49" s="139"/>
      <c r="DE49" s="78"/>
      <c r="DF49" s="78"/>
      <c r="DG49" s="78"/>
      <c r="DH49" s="78">
        <v>1</v>
      </c>
      <c r="DI49" s="78">
        <v>1</v>
      </c>
      <c r="DK49" s="173">
        <f t="shared" si="3"/>
        <v>3820</v>
      </c>
      <c r="DL49" s="85">
        <f t="shared" si="4"/>
        <v>44</v>
      </c>
      <c r="DM49" s="85"/>
      <c r="DN49" s="86">
        <f t="shared" si="5"/>
        <v>42</v>
      </c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9"/>
      <c r="EO49" s="90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</row>
    <row r="50" spans="1:218" ht="15.75" thickBot="1" x14ac:dyDescent="0.3">
      <c r="A50" s="76">
        <v>48</v>
      </c>
      <c r="B50" s="94" t="s">
        <v>29</v>
      </c>
      <c r="C50" s="79"/>
      <c r="D50" s="77">
        <v>1</v>
      </c>
      <c r="E50" s="78"/>
      <c r="F50" s="78">
        <v>1</v>
      </c>
      <c r="G50" s="78"/>
      <c r="H50" s="78">
        <v>1</v>
      </c>
      <c r="I50" s="79"/>
      <c r="J50" s="80"/>
      <c r="K50" s="80">
        <v>1</v>
      </c>
      <c r="L50" s="79"/>
      <c r="M50" s="80">
        <v>1</v>
      </c>
      <c r="N50" s="80"/>
      <c r="O50" s="80"/>
      <c r="P50" s="80">
        <v>1</v>
      </c>
      <c r="Q50" s="79"/>
      <c r="R50" s="78"/>
      <c r="S50" s="78">
        <v>1</v>
      </c>
      <c r="T50" s="139"/>
      <c r="U50" s="80"/>
      <c r="V50" s="80">
        <v>1</v>
      </c>
      <c r="W50" s="79">
        <v>85</v>
      </c>
      <c r="X50" s="80">
        <v>1</v>
      </c>
      <c r="Y50" s="80"/>
      <c r="Z50" s="154">
        <v>1</v>
      </c>
      <c r="AA50" s="80"/>
      <c r="AB50" s="80"/>
      <c r="AC50" s="80"/>
      <c r="AD50" s="80">
        <v>1</v>
      </c>
      <c r="AE50" s="154">
        <v>168</v>
      </c>
      <c r="AF50" s="80"/>
      <c r="AG50" s="80"/>
      <c r="AH50" s="79">
        <v>97</v>
      </c>
      <c r="AI50" s="139"/>
      <c r="AJ50" s="79"/>
      <c r="AK50" s="139"/>
      <c r="AL50" s="80">
        <v>1</v>
      </c>
      <c r="AM50" s="80"/>
      <c r="AN50" s="139">
        <v>100</v>
      </c>
      <c r="AO50" s="80"/>
      <c r="AP50" s="80">
        <v>1</v>
      </c>
      <c r="AQ50" s="80"/>
      <c r="AR50" s="80"/>
      <c r="AS50" s="79"/>
      <c r="AT50" s="139">
        <v>105</v>
      </c>
      <c r="AU50" s="81"/>
      <c r="AV50" s="81">
        <v>1</v>
      </c>
      <c r="AW50" s="82"/>
      <c r="AX50" s="80">
        <v>1</v>
      </c>
      <c r="AY50" s="80"/>
      <c r="AZ50" s="139"/>
      <c r="BA50" s="80"/>
      <c r="BB50" s="80"/>
      <c r="BC50" s="161">
        <v>1</v>
      </c>
      <c r="BD50" s="154">
        <v>1</v>
      </c>
      <c r="BE50" s="80"/>
      <c r="BF50" s="80"/>
      <c r="BG50" s="80">
        <v>1</v>
      </c>
      <c r="BH50" s="161"/>
      <c r="BI50" s="80"/>
      <c r="BJ50" s="80"/>
      <c r="BK50" s="79">
        <v>75</v>
      </c>
      <c r="BL50" s="139"/>
      <c r="BM50" s="80">
        <v>1</v>
      </c>
      <c r="BN50" s="80"/>
      <c r="BO50" s="79">
        <v>70</v>
      </c>
      <c r="BP50" s="80"/>
      <c r="BQ50" s="80">
        <v>1</v>
      </c>
      <c r="BR50" s="79">
        <v>130</v>
      </c>
      <c r="BS50" s="80"/>
      <c r="BT50" s="80">
        <v>1</v>
      </c>
      <c r="BU50" s="139"/>
      <c r="BV50" s="80"/>
      <c r="BW50" s="80"/>
      <c r="BX50" s="79"/>
      <c r="BY50" s="80"/>
      <c r="BZ50" s="80"/>
      <c r="CA50" s="161"/>
      <c r="CB50" s="80"/>
      <c r="CC50" s="80">
        <v>1</v>
      </c>
      <c r="CD50" s="80"/>
      <c r="CE50" s="80"/>
      <c r="CF50" s="79">
        <v>80</v>
      </c>
      <c r="CG50" s="139"/>
      <c r="CH50" s="80"/>
      <c r="CI50" s="80">
        <v>1</v>
      </c>
      <c r="CJ50" s="79">
        <v>1</v>
      </c>
      <c r="CK50" s="80"/>
      <c r="CL50" s="80">
        <v>1</v>
      </c>
      <c r="CM50" s="161"/>
      <c r="CN50" s="161"/>
      <c r="CO50" s="161"/>
      <c r="CP50" s="139"/>
      <c r="CQ50" s="139"/>
      <c r="CR50" s="78">
        <v>1</v>
      </c>
      <c r="CS50" s="78">
        <v>1</v>
      </c>
      <c r="CT50" s="139"/>
      <c r="CU50" s="78"/>
      <c r="CV50" s="78">
        <v>1</v>
      </c>
      <c r="CW50" s="78"/>
      <c r="CX50" s="78"/>
      <c r="CY50" s="78"/>
      <c r="CZ50" s="78"/>
      <c r="DA50" s="161">
        <v>1</v>
      </c>
      <c r="DB50" s="78"/>
      <c r="DC50" s="78"/>
      <c r="DD50" s="139"/>
      <c r="DE50" s="78"/>
      <c r="DF50" s="78">
        <v>1</v>
      </c>
      <c r="DG50" s="78"/>
      <c r="DH50" s="78">
        <v>1</v>
      </c>
      <c r="DI50" s="78">
        <v>1</v>
      </c>
      <c r="DK50" s="173">
        <f t="shared" si="3"/>
        <v>3258</v>
      </c>
      <c r="DL50" s="85">
        <f t="shared" si="4"/>
        <v>41</v>
      </c>
      <c r="DM50" s="85"/>
      <c r="DN50" s="86">
        <f t="shared" si="5"/>
        <v>39</v>
      </c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9"/>
      <c r="EO50" s="90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</row>
    <row r="51" spans="1:218" ht="15.75" thickBot="1" x14ac:dyDescent="0.3">
      <c r="A51" s="76">
        <v>49</v>
      </c>
      <c r="B51" s="94" t="s">
        <v>30</v>
      </c>
      <c r="C51" s="79"/>
      <c r="D51" s="77"/>
      <c r="E51" s="78"/>
      <c r="F51" s="78"/>
      <c r="G51" s="78"/>
      <c r="H51" s="78">
        <v>1</v>
      </c>
      <c r="I51" s="79"/>
      <c r="J51" s="80"/>
      <c r="K51" s="80">
        <v>1</v>
      </c>
      <c r="L51" s="122"/>
      <c r="M51" s="80"/>
      <c r="N51" s="80"/>
      <c r="O51" s="80"/>
      <c r="P51" s="80"/>
      <c r="Q51" s="79"/>
      <c r="R51" s="78">
        <v>1</v>
      </c>
      <c r="S51" s="78"/>
      <c r="T51" s="139"/>
      <c r="U51" s="80"/>
      <c r="V51" s="80">
        <v>1</v>
      </c>
      <c r="W51" s="79"/>
      <c r="X51" s="80"/>
      <c r="Y51" s="80">
        <v>1</v>
      </c>
      <c r="Z51" s="154"/>
      <c r="AA51" s="80"/>
      <c r="AB51" s="80"/>
      <c r="AC51" s="80"/>
      <c r="AD51" s="80"/>
      <c r="AE51" s="154"/>
      <c r="AF51" s="80"/>
      <c r="AG51" s="80">
        <v>1</v>
      </c>
      <c r="AH51" s="79"/>
      <c r="AI51" s="139"/>
      <c r="AJ51" s="79"/>
      <c r="AK51" s="139"/>
      <c r="AL51" s="80"/>
      <c r="AM51" s="80">
        <v>1</v>
      </c>
      <c r="AN51" s="139"/>
      <c r="AO51" s="80"/>
      <c r="AP51" s="80">
        <v>1</v>
      </c>
      <c r="AQ51" s="80"/>
      <c r="AR51" s="80">
        <v>1</v>
      </c>
      <c r="AS51" s="79"/>
      <c r="AT51" s="139"/>
      <c r="AU51" s="81"/>
      <c r="AV51" s="81">
        <v>1</v>
      </c>
      <c r="AW51" s="82"/>
      <c r="AX51" s="80">
        <v>1</v>
      </c>
      <c r="AY51" s="80"/>
      <c r="AZ51" s="139"/>
      <c r="BA51" s="80"/>
      <c r="BB51" s="80">
        <v>1</v>
      </c>
      <c r="BC51" s="161">
        <v>1</v>
      </c>
      <c r="BD51" s="154">
        <v>1</v>
      </c>
      <c r="BE51" s="80"/>
      <c r="BF51" s="80"/>
      <c r="BG51" s="80">
        <v>1</v>
      </c>
      <c r="BH51" s="161"/>
      <c r="BI51" s="80"/>
      <c r="BJ51" s="80">
        <v>1</v>
      </c>
      <c r="BK51" s="79"/>
      <c r="BL51" s="139"/>
      <c r="BM51" s="80"/>
      <c r="BN51" s="80">
        <v>1</v>
      </c>
      <c r="BO51" s="79"/>
      <c r="BP51" s="80"/>
      <c r="BQ51" s="80">
        <v>1</v>
      </c>
      <c r="BR51" s="79">
        <v>95</v>
      </c>
      <c r="BS51" s="80"/>
      <c r="BT51" s="80">
        <v>1</v>
      </c>
      <c r="BU51" s="139">
        <v>89</v>
      </c>
      <c r="BV51" s="80"/>
      <c r="BW51" s="80">
        <v>1</v>
      </c>
      <c r="BX51" s="79"/>
      <c r="BY51" s="80"/>
      <c r="BZ51" s="80"/>
      <c r="CA51" s="161"/>
      <c r="CB51" s="80"/>
      <c r="CC51" s="80">
        <v>1</v>
      </c>
      <c r="CD51" s="80"/>
      <c r="CE51" s="80">
        <v>1</v>
      </c>
      <c r="CF51" s="79"/>
      <c r="CG51" s="139"/>
      <c r="CH51" s="80"/>
      <c r="CI51" s="80">
        <v>1</v>
      </c>
      <c r="CJ51" s="79"/>
      <c r="CK51" s="80"/>
      <c r="CL51" s="80">
        <v>1</v>
      </c>
      <c r="CM51" s="161"/>
      <c r="CN51" s="161"/>
      <c r="CO51" s="161"/>
      <c r="CP51" s="139"/>
      <c r="CQ51" s="139"/>
      <c r="CR51" s="78">
        <v>1</v>
      </c>
      <c r="CS51" s="78">
        <v>1</v>
      </c>
      <c r="CT51" s="139"/>
      <c r="CU51" s="78"/>
      <c r="CV51" s="78">
        <v>1</v>
      </c>
      <c r="CW51" s="78"/>
      <c r="CX51" s="78"/>
      <c r="CY51" s="78"/>
      <c r="CZ51" s="78"/>
      <c r="DA51" s="161">
        <v>1</v>
      </c>
      <c r="DB51" s="78"/>
      <c r="DC51" s="78"/>
      <c r="DD51" s="139"/>
      <c r="DE51" s="78"/>
      <c r="DF51" s="78"/>
      <c r="DG51" s="78"/>
      <c r="DH51" s="78"/>
      <c r="DI51" s="78"/>
      <c r="DK51" s="173">
        <f t="shared" si="3"/>
        <v>2461</v>
      </c>
      <c r="DL51" s="85">
        <f t="shared" si="4"/>
        <v>30</v>
      </c>
      <c r="DM51" s="85"/>
      <c r="DN51" s="86">
        <f t="shared" si="5"/>
        <v>29</v>
      </c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9"/>
      <c r="EO51" s="90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J51" s="87"/>
      <c r="GK51" s="87"/>
      <c r="GL51" s="87"/>
      <c r="GM51" s="87"/>
      <c r="GN51" s="87"/>
      <c r="GO51" s="87"/>
      <c r="GP51" s="87"/>
      <c r="GQ51" s="87"/>
      <c r="GR51" s="87"/>
      <c r="GS51" s="87"/>
      <c r="GT51" s="87"/>
      <c r="GU51" s="87"/>
      <c r="GV51" s="87"/>
      <c r="GW51" s="87"/>
      <c r="GX51" s="87"/>
      <c r="GY51" s="87"/>
      <c r="GZ51" s="87"/>
      <c r="HA51" s="87"/>
      <c r="HB51" s="87"/>
      <c r="HC51" s="87"/>
      <c r="HD51" s="87"/>
      <c r="HE51" s="87"/>
      <c r="HF51" s="87"/>
      <c r="HG51" s="87"/>
      <c r="HH51" s="87"/>
      <c r="HI51" s="87"/>
      <c r="HJ51" s="87"/>
    </row>
    <row r="52" spans="1:218" ht="15.75" thickBot="1" x14ac:dyDescent="0.3">
      <c r="A52" s="76">
        <v>50</v>
      </c>
      <c r="B52" s="94" t="s">
        <v>31</v>
      </c>
      <c r="C52" s="79"/>
      <c r="D52" s="77">
        <v>1</v>
      </c>
      <c r="E52" s="78"/>
      <c r="F52" s="78">
        <v>1</v>
      </c>
      <c r="G52" s="78"/>
      <c r="H52" s="78"/>
      <c r="I52" s="79"/>
      <c r="J52" s="80"/>
      <c r="K52" s="80"/>
      <c r="L52" s="79"/>
      <c r="M52" s="80"/>
      <c r="N52" s="80">
        <v>1</v>
      </c>
      <c r="O52" s="80"/>
      <c r="P52" s="80"/>
      <c r="Q52" s="79"/>
      <c r="R52" s="78"/>
      <c r="S52" s="78">
        <v>1</v>
      </c>
      <c r="T52" s="139"/>
      <c r="U52" s="80"/>
      <c r="V52" s="80">
        <v>1</v>
      </c>
      <c r="W52" s="79"/>
      <c r="X52" s="80"/>
      <c r="Y52" s="80">
        <v>1</v>
      </c>
      <c r="Z52" s="154">
        <v>1</v>
      </c>
      <c r="AA52" s="80"/>
      <c r="AB52" s="80"/>
      <c r="AC52" s="80"/>
      <c r="AD52" s="80"/>
      <c r="AE52" s="154"/>
      <c r="AF52" s="80"/>
      <c r="AG52" s="80">
        <v>1</v>
      </c>
      <c r="AH52" s="79"/>
      <c r="AI52" s="139"/>
      <c r="AJ52" s="79"/>
      <c r="AK52" s="139"/>
      <c r="AL52" s="80"/>
      <c r="AM52" s="80"/>
      <c r="AN52" s="139"/>
      <c r="AO52" s="80"/>
      <c r="AP52" s="80">
        <v>1</v>
      </c>
      <c r="AQ52" s="80"/>
      <c r="AR52" s="80"/>
      <c r="AS52" s="79"/>
      <c r="AT52" s="139"/>
      <c r="AU52" s="81"/>
      <c r="AV52" s="81">
        <v>1</v>
      </c>
      <c r="AW52" s="82"/>
      <c r="AX52" s="80">
        <v>1</v>
      </c>
      <c r="AY52" s="80"/>
      <c r="AZ52" s="139"/>
      <c r="BA52" s="80"/>
      <c r="BB52" s="80">
        <v>1</v>
      </c>
      <c r="BC52" s="161"/>
      <c r="BD52" s="154"/>
      <c r="BE52" s="80">
        <v>1</v>
      </c>
      <c r="BF52" s="80"/>
      <c r="BG52" s="80">
        <v>1</v>
      </c>
      <c r="BH52" s="161"/>
      <c r="BI52" s="80"/>
      <c r="BJ52" s="80">
        <v>1</v>
      </c>
      <c r="BK52" s="79"/>
      <c r="BL52" s="139"/>
      <c r="BM52" s="80"/>
      <c r="BN52" s="80"/>
      <c r="BO52" s="79"/>
      <c r="BP52" s="80"/>
      <c r="BQ52" s="80"/>
      <c r="BR52" s="79"/>
      <c r="BS52" s="80"/>
      <c r="BT52" s="80"/>
      <c r="BU52" s="139"/>
      <c r="BV52" s="80"/>
      <c r="BW52" s="80">
        <v>1</v>
      </c>
      <c r="BX52" s="79">
        <v>100</v>
      </c>
      <c r="BY52" s="80"/>
      <c r="BZ52" s="80"/>
      <c r="CA52" s="161">
        <v>95</v>
      </c>
      <c r="CB52" s="80"/>
      <c r="CC52" s="80">
        <v>1</v>
      </c>
      <c r="CD52" s="80"/>
      <c r="CE52" s="80"/>
      <c r="CF52" s="79"/>
      <c r="CG52" s="139"/>
      <c r="CH52" s="80"/>
      <c r="CI52" s="80">
        <v>1</v>
      </c>
      <c r="CJ52" s="79"/>
      <c r="CK52" s="80"/>
      <c r="CL52" s="80"/>
      <c r="CM52" s="161"/>
      <c r="CN52" s="161"/>
      <c r="CO52" s="161"/>
      <c r="CP52" s="139"/>
      <c r="CQ52" s="139"/>
      <c r="CR52" s="78">
        <v>1</v>
      </c>
      <c r="CS52" s="78">
        <v>1</v>
      </c>
      <c r="CT52" s="139"/>
      <c r="CU52" s="78"/>
      <c r="CV52" s="78"/>
      <c r="CW52" s="78"/>
      <c r="CX52" s="78"/>
      <c r="CY52" s="78"/>
      <c r="CZ52" s="78">
        <v>1</v>
      </c>
      <c r="DA52" s="161"/>
      <c r="DB52" s="78"/>
      <c r="DC52" s="78">
        <v>1</v>
      </c>
      <c r="DD52" s="139"/>
      <c r="DE52" s="78"/>
      <c r="DF52" s="78"/>
      <c r="DG52" s="78"/>
      <c r="DH52" s="78">
        <v>1</v>
      </c>
      <c r="DI52" s="78"/>
      <c r="DK52" s="173">
        <f t="shared" si="3"/>
        <v>1908</v>
      </c>
      <c r="DL52" s="85">
        <f t="shared" si="4"/>
        <v>25</v>
      </c>
      <c r="DM52" s="85"/>
      <c r="DN52" s="86">
        <f t="shared" si="5"/>
        <v>25</v>
      </c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9"/>
      <c r="EO52" s="90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  <c r="GR52" s="87"/>
      <c r="GS52" s="87"/>
      <c r="GT52" s="87"/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/>
      <c r="HI52" s="87"/>
      <c r="HJ52" s="87"/>
    </row>
    <row r="53" spans="1:218" ht="15.75" thickBot="1" x14ac:dyDescent="0.3">
      <c r="A53" s="76">
        <v>51</v>
      </c>
      <c r="B53" s="94" t="s">
        <v>32</v>
      </c>
      <c r="C53" s="79"/>
      <c r="D53" s="77">
        <v>1</v>
      </c>
      <c r="E53" s="78"/>
      <c r="F53" s="78"/>
      <c r="G53" s="78"/>
      <c r="H53" s="78"/>
      <c r="I53" s="79"/>
      <c r="J53" s="80">
        <v>1</v>
      </c>
      <c r="K53" s="80"/>
      <c r="L53" s="79">
        <v>85</v>
      </c>
      <c r="M53" s="80">
        <v>1</v>
      </c>
      <c r="N53" s="80"/>
      <c r="O53" s="80"/>
      <c r="P53" s="80"/>
      <c r="Q53" s="79"/>
      <c r="R53" s="78">
        <v>1</v>
      </c>
      <c r="S53" s="78"/>
      <c r="T53" s="139"/>
      <c r="U53" s="80">
        <v>1</v>
      </c>
      <c r="V53" s="80"/>
      <c r="W53" s="79">
        <v>85</v>
      </c>
      <c r="X53" s="80">
        <v>1</v>
      </c>
      <c r="Y53" s="80"/>
      <c r="Z53" s="154"/>
      <c r="AA53" s="80"/>
      <c r="AB53" s="80"/>
      <c r="AC53" s="80"/>
      <c r="AD53" s="80"/>
      <c r="AE53" s="154"/>
      <c r="AF53" s="80"/>
      <c r="AG53" s="80"/>
      <c r="AH53" s="79"/>
      <c r="AI53" s="139"/>
      <c r="AJ53" s="79"/>
      <c r="AK53" s="139"/>
      <c r="AL53" s="80"/>
      <c r="AM53" s="80"/>
      <c r="AN53" s="139"/>
      <c r="AO53" s="80">
        <v>1</v>
      </c>
      <c r="AP53" s="80"/>
      <c r="AQ53" s="80">
        <v>1</v>
      </c>
      <c r="AR53" s="80"/>
      <c r="AS53" s="79">
        <v>60</v>
      </c>
      <c r="AT53" s="139"/>
      <c r="AU53" s="81">
        <v>1</v>
      </c>
      <c r="AV53" s="81"/>
      <c r="AW53" s="82"/>
      <c r="AX53" s="80"/>
      <c r="AY53" s="80">
        <v>1</v>
      </c>
      <c r="AZ53" s="139"/>
      <c r="BA53" s="80">
        <v>1</v>
      </c>
      <c r="BB53" s="80"/>
      <c r="BC53" s="161"/>
      <c r="BD53" s="154"/>
      <c r="BE53" s="80">
        <v>1</v>
      </c>
      <c r="BF53" s="80">
        <v>1</v>
      </c>
      <c r="BG53" s="80"/>
      <c r="BH53" s="161"/>
      <c r="BI53" s="80">
        <v>1</v>
      </c>
      <c r="BJ53" s="80"/>
      <c r="BK53" s="79"/>
      <c r="BL53" s="139"/>
      <c r="BM53" s="80">
        <v>1</v>
      </c>
      <c r="BN53" s="80"/>
      <c r="BO53" s="79">
        <v>70</v>
      </c>
      <c r="BP53" s="80">
        <v>1</v>
      </c>
      <c r="BQ53" s="80"/>
      <c r="BR53" s="79"/>
      <c r="BS53" s="80">
        <v>1</v>
      </c>
      <c r="BT53" s="80"/>
      <c r="BU53" s="139"/>
      <c r="BV53" s="80">
        <v>1</v>
      </c>
      <c r="BW53" s="80"/>
      <c r="BX53" s="79"/>
      <c r="BY53" s="80"/>
      <c r="BZ53" s="80">
        <v>1</v>
      </c>
      <c r="CA53" s="161"/>
      <c r="CB53" s="80"/>
      <c r="CC53" s="80">
        <v>1</v>
      </c>
      <c r="CD53" s="80"/>
      <c r="CE53" s="80">
        <v>1</v>
      </c>
      <c r="CF53" s="79"/>
      <c r="CG53" s="139">
        <v>80</v>
      </c>
      <c r="CH53" s="80"/>
      <c r="CI53" s="80">
        <v>1</v>
      </c>
      <c r="CJ53" s="79"/>
      <c r="CK53" s="80"/>
      <c r="CL53" s="80">
        <v>1</v>
      </c>
      <c r="CM53" s="161"/>
      <c r="CN53" s="161"/>
      <c r="CO53" s="161"/>
      <c r="CP53" s="139"/>
      <c r="CQ53" s="139">
        <v>95</v>
      </c>
      <c r="CR53" s="78">
        <v>1</v>
      </c>
      <c r="CS53" s="78"/>
      <c r="CT53" s="139"/>
      <c r="CU53" s="78"/>
      <c r="CV53" s="78">
        <v>1</v>
      </c>
      <c r="CW53" s="78"/>
      <c r="CX53" s="78"/>
      <c r="CY53" s="78"/>
      <c r="CZ53" s="78">
        <v>1</v>
      </c>
      <c r="DA53" s="161">
        <v>1</v>
      </c>
      <c r="DB53" s="78"/>
      <c r="DC53" s="78">
        <v>1</v>
      </c>
      <c r="DD53" s="139">
        <v>85</v>
      </c>
      <c r="DE53" s="78"/>
      <c r="DF53" s="78">
        <v>1</v>
      </c>
      <c r="DG53" s="78"/>
      <c r="DH53" s="78">
        <v>1</v>
      </c>
      <c r="DI53" s="78">
        <v>1</v>
      </c>
      <c r="DK53" s="173">
        <f t="shared" si="3"/>
        <v>2746</v>
      </c>
      <c r="DL53" s="85">
        <f t="shared" si="4"/>
        <v>38</v>
      </c>
      <c r="DM53" s="85"/>
      <c r="DN53" s="86">
        <f t="shared" si="5"/>
        <v>37</v>
      </c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9"/>
      <c r="EO53" s="90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</row>
    <row r="54" spans="1:218" ht="15.75" thickBot="1" x14ac:dyDescent="0.3">
      <c r="A54" s="76">
        <v>52</v>
      </c>
      <c r="B54" s="94" t="s">
        <v>74</v>
      </c>
      <c r="C54" s="79"/>
      <c r="D54" s="77"/>
      <c r="E54" s="78"/>
      <c r="F54" s="78"/>
      <c r="G54" s="78"/>
      <c r="H54" s="78"/>
      <c r="I54" s="79"/>
      <c r="J54" s="80"/>
      <c r="K54" s="80"/>
      <c r="L54" s="79"/>
      <c r="M54" s="80"/>
      <c r="N54" s="80"/>
      <c r="O54" s="80"/>
      <c r="P54" s="80"/>
      <c r="Q54" s="79"/>
      <c r="R54" s="78"/>
      <c r="S54" s="78"/>
      <c r="T54" s="139"/>
      <c r="U54" s="80"/>
      <c r="V54" s="80"/>
      <c r="W54" s="79"/>
      <c r="X54" s="80"/>
      <c r="Y54" s="80"/>
      <c r="Z54" s="154"/>
      <c r="AA54" s="80"/>
      <c r="AB54" s="80"/>
      <c r="AC54" s="80"/>
      <c r="AD54" s="80"/>
      <c r="AE54" s="154"/>
      <c r="AF54" s="80"/>
      <c r="AG54" s="80"/>
      <c r="AH54" s="79"/>
      <c r="AI54" s="139"/>
      <c r="AJ54" s="79"/>
      <c r="AK54" s="139"/>
      <c r="AL54" s="80"/>
      <c r="AM54" s="80"/>
      <c r="AN54" s="139"/>
      <c r="AO54" s="80"/>
      <c r="AP54" s="80"/>
      <c r="AQ54" s="80"/>
      <c r="AR54" s="80"/>
      <c r="AS54" s="79"/>
      <c r="AT54" s="139"/>
      <c r="AU54" s="81"/>
      <c r="AV54" s="81"/>
      <c r="AW54" s="82"/>
      <c r="AX54" s="80"/>
      <c r="AY54" s="80"/>
      <c r="AZ54" s="139"/>
      <c r="BA54" s="80"/>
      <c r="BB54" s="80"/>
      <c r="BC54" s="161"/>
      <c r="BD54" s="154"/>
      <c r="BE54" s="80"/>
      <c r="BF54" s="80"/>
      <c r="BG54" s="80"/>
      <c r="BH54" s="161"/>
      <c r="BI54" s="80"/>
      <c r="BJ54" s="80"/>
      <c r="BK54" s="79"/>
      <c r="BL54" s="139"/>
      <c r="BM54" s="80"/>
      <c r="BN54" s="80"/>
      <c r="BO54" s="79"/>
      <c r="BP54" s="80"/>
      <c r="BQ54" s="80"/>
      <c r="BR54" s="79"/>
      <c r="BS54" s="80"/>
      <c r="BT54" s="80"/>
      <c r="BU54" s="139"/>
      <c r="BV54" s="80"/>
      <c r="BW54" s="80"/>
      <c r="BX54" s="79"/>
      <c r="BY54" s="80"/>
      <c r="BZ54" s="80"/>
      <c r="CA54" s="161"/>
      <c r="CB54" s="80"/>
      <c r="CC54" s="80"/>
      <c r="CD54" s="80"/>
      <c r="CE54" s="80"/>
      <c r="CF54" s="79"/>
      <c r="CG54" s="139"/>
      <c r="CH54" s="80"/>
      <c r="CI54" s="80"/>
      <c r="CJ54" s="79"/>
      <c r="CK54" s="80"/>
      <c r="CL54" s="80"/>
      <c r="CM54" s="161"/>
      <c r="CN54" s="161"/>
      <c r="CO54" s="161"/>
      <c r="CP54" s="139"/>
      <c r="CQ54" s="139"/>
      <c r="CR54" s="78"/>
      <c r="CS54" s="78"/>
      <c r="CT54" s="139"/>
      <c r="CU54" s="78"/>
      <c r="CV54" s="78"/>
      <c r="CW54" s="78"/>
      <c r="CX54" s="78"/>
      <c r="CY54" s="78"/>
      <c r="CZ54" s="78"/>
      <c r="DA54" s="161"/>
      <c r="DB54" s="78"/>
      <c r="DC54" s="78"/>
      <c r="DD54" s="139"/>
      <c r="DE54" s="78"/>
      <c r="DF54" s="78"/>
      <c r="DG54" s="78"/>
      <c r="DH54" s="78"/>
      <c r="DI54" s="78"/>
      <c r="DK54" s="173">
        <f t="shared" si="3"/>
        <v>0</v>
      </c>
      <c r="DL54" s="85">
        <f t="shared" si="4"/>
        <v>0</v>
      </c>
      <c r="DM54" s="85"/>
      <c r="DN54" s="86">
        <f t="shared" si="5"/>
        <v>0</v>
      </c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9"/>
      <c r="EO54" s="90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</row>
    <row r="55" spans="1:218" ht="15.75" thickBot="1" x14ac:dyDescent="0.3">
      <c r="A55" s="76">
        <v>53</v>
      </c>
      <c r="B55" s="94" t="s">
        <v>117</v>
      </c>
      <c r="C55" s="79"/>
      <c r="D55" s="77">
        <v>1</v>
      </c>
      <c r="E55" s="78">
        <v>1</v>
      </c>
      <c r="F55" s="78"/>
      <c r="G55" s="78"/>
      <c r="H55" s="78"/>
      <c r="I55" s="79"/>
      <c r="J55" s="80">
        <v>1</v>
      </c>
      <c r="K55" s="80"/>
      <c r="L55" s="79"/>
      <c r="M55" s="80">
        <v>1</v>
      </c>
      <c r="N55" s="80"/>
      <c r="O55" s="80"/>
      <c r="P55" s="80"/>
      <c r="Q55" s="79"/>
      <c r="R55" s="78"/>
      <c r="S55" s="78"/>
      <c r="T55" s="139"/>
      <c r="U55" s="80"/>
      <c r="V55" s="80"/>
      <c r="W55" s="79"/>
      <c r="X55" s="80"/>
      <c r="Y55" s="80"/>
      <c r="Z55" s="154"/>
      <c r="AA55" s="80"/>
      <c r="AB55" s="80"/>
      <c r="AC55" s="80"/>
      <c r="AD55" s="80"/>
      <c r="AE55" s="154"/>
      <c r="AF55" s="80"/>
      <c r="AG55" s="80"/>
      <c r="AH55" s="79"/>
      <c r="AI55" s="139"/>
      <c r="AJ55" s="79"/>
      <c r="AK55" s="139"/>
      <c r="AL55" s="80"/>
      <c r="AM55" s="80"/>
      <c r="AN55" s="139"/>
      <c r="AO55" s="80"/>
      <c r="AP55" s="80"/>
      <c r="AQ55" s="80"/>
      <c r="AR55" s="80"/>
      <c r="AS55" s="79"/>
      <c r="AT55" s="139"/>
      <c r="AU55" s="81"/>
      <c r="AV55" s="81"/>
      <c r="AW55" s="82"/>
      <c r="AX55" s="80"/>
      <c r="AY55" s="80"/>
      <c r="AZ55" s="139"/>
      <c r="BA55" s="80"/>
      <c r="BB55" s="80"/>
      <c r="BC55" s="161"/>
      <c r="BD55" s="154"/>
      <c r="BE55" s="80"/>
      <c r="BF55" s="80"/>
      <c r="BG55" s="80"/>
      <c r="BH55" s="161"/>
      <c r="BI55" s="80"/>
      <c r="BJ55" s="80"/>
      <c r="BK55" s="79"/>
      <c r="BL55" s="139"/>
      <c r="BM55" s="80"/>
      <c r="BN55" s="80"/>
      <c r="BO55" s="79"/>
      <c r="BP55" s="80"/>
      <c r="BQ55" s="80"/>
      <c r="BR55" s="79"/>
      <c r="BS55" s="80"/>
      <c r="BT55" s="80"/>
      <c r="BU55" s="139"/>
      <c r="BV55" s="80"/>
      <c r="BW55" s="80"/>
      <c r="BX55" s="79"/>
      <c r="BY55" s="80"/>
      <c r="BZ55" s="80"/>
      <c r="CA55" s="161"/>
      <c r="CB55" s="80"/>
      <c r="CC55" s="80"/>
      <c r="CD55" s="80"/>
      <c r="CE55" s="80"/>
      <c r="CF55" s="79"/>
      <c r="CG55" s="139"/>
      <c r="CH55" s="80"/>
      <c r="CI55" s="80"/>
      <c r="CJ55" s="79"/>
      <c r="CK55" s="80"/>
      <c r="CL55" s="80"/>
      <c r="CM55" s="161"/>
      <c r="CN55" s="161"/>
      <c r="CO55" s="161"/>
      <c r="CP55" s="139"/>
      <c r="CQ55" s="139"/>
      <c r="CR55" s="78"/>
      <c r="CS55" s="78"/>
      <c r="CT55" s="139"/>
      <c r="CU55" s="78"/>
      <c r="CV55" s="78"/>
      <c r="CW55" s="78"/>
      <c r="CX55" s="78"/>
      <c r="CY55" s="78"/>
      <c r="CZ55" s="78"/>
      <c r="DA55" s="161"/>
      <c r="DB55" s="78"/>
      <c r="DC55" s="78"/>
      <c r="DD55" s="139"/>
      <c r="DE55" s="78"/>
      <c r="DF55" s="78"/>
      <c r="DG55" s="78"/>
      <c r="DH55" s="78"/>
      <c r="DI55" s="78"/>
      <c r="DK55" s="173">
        <f t="shared" si="3"/>
        <v>234</v>
      </c>
      <c r="DL55" s="85">
        <f t="shared" si="4"/>
        <v>4</v>
      </c>
      <c r="DM55" s="85"/>
      <c r="DN55" s="86">
        <f t="shared" si="5"/>
        <v>4</v>
      </c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9"/>
      <c r="EO55" s="90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87"/>
      <c r="FY55" s="87"/>
      <c r="FZ55" s="87"/>
      <c r="GA55" s="87"/>
      <c r="GB55" s="87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7"/>
      <c r="GR55" s="87"/>
      <c r="GS55" s="87"/>
      <c r="GT55" s="87"/>
      <c r="GU55" s="87"/>
      <c r="GV55" s="87"/>
      <c r="GW55" s="87"/>
      <c r="GX55" s="87"/>
      <c r="GY55" s="87"/>
      <c r="GZ55" s="87"/>
      <c r="HA55" s="87"/>
      <c r="HB55" s="87"/>
      <c r="HC55" s="87"/>
      <c r="HD55" s="87"/>
      <c r="HE55" s="87"/>
      <c r="HF55" s="87"/>
      <c r="HG55" s="87"/>
      <c r="HH55" s="87"/>
      <c r="HI55" s="87"/>
      <c r="HJ55" s="87"/>
    </row>
    <row r="56" spans="1:218" ht="15.75" thickBot="1" x14ac:dyDescent="0.3">
      <c r="A56" s="76">
        <v>54</v>
      </c>
      <c r="B56" s="94" t="s">
        <v>33</v>
      </c>
      <c r="C56" s="79"/>
      <c r="D56" s="77"/>
      <c r="E56" s="78"/>
      <c r="F56" s="78">
        <v>1</v>
      </c>
      <c r="G56" s="78"/>
      <c r="H56" s="78"/>
      <c r="I56" s="79"/>
      <c r="J56" s="80"/>
      <c r="K56" s="80"/>
      <c r="L56" s="79"/>
      <c r="M56" s="80"/>
      <c r="N56" s="80">
        <v>1</v>
      </c>
      <c r="O56" s="80"/>
      <c r="P56" s="80"/>
      <c r="Q56" s="79"/>
      <c r="R56" s="78"/>
      <c r="S56" s="78"/>
      <c r="T56" s="139"/>
      <c r="U56" s="80"/>
      <c r="V56" s="80">
        <v>1</v>
      </c>
      <c r="W56" s="79">
        <v>130</v>
      </c>
      <c r="X56" s="80"/>
      <c r="Y56" s="80">
        <v>1</v>
      </c>
      <c r="Z56" s="154">
        <v>1</v>
      </c>
      <c r="AA56" s="80"/>
      <c r="AB56" s="80"/>
      <c r="AC56" s="80"/>
      <c r="AD56" s="80"/>
      <c r="AE56" s="154"/>
      <c r="AF56" s="80"/>
      <c r="AG56" s="80">
        <v>1</v>
      </c>
      <c r="AH56" s="79">
        <v>97</v>
      </c>
      <c r="AI56" s="139"/>
      <c r="AJ56" s="79">
        <v>107</v>
      </c>
      <c r="AK56" s="139"/>
      <c r="AL56" s="80"/>
      <c r="AM56" s="80"/>
      <c r="AN56" s="139">
        <v>140</v>
      </c>
      <c r="AO56" s="80"/>
      <c r="AP56" s="80">
        <v>1</v>
      </c>
      <c r="AQ56" s="80"/>
      <c r="AR56" s="80"/>
      <c r="AS56" s="79"/>
      <c r="AT56" s="139">
        <v>105</v>
      </c>
      <c r="AU56" s="81"/>
      <c r="AV56" s="81">
        <v>1</v>
      </c>
      <c r="AW56" s="82"/>
      <c r="AX56" s="80"/>
      <c r="AY56" s="80"/>
      <c r="AZ56" s="139"/>
      <c r="BA56" s="80"/>
      <c r="BB56" s="80"/>
      <c r="BC56" s="161"/>
      <c r="BD56" s="154"/>
      <c r="BE56" s="80"/>
      <c r="BF56" s="80"/>
      <c r="BG56" s="80">
        <v>1</v>
      </c>
      <c r="BH56" s="161"/>
      <c r="BI56" s="80"/>
      <c r="BJ56" s="80">
        <v>1</v>
      </c>
      <c r="BK56" s="79"/>
      <c r="BL56" s="139"/>
      <c r="BM56" s="80"/>
      <c r="BN56" s="80">
        <v>1</v>
      </c>
      <c r="BO56" s="79">
        <v>70</v>
      </c>
      <c r="BP56" s="80"/>
      <c r="BQ56" s="80">
        <v>1</v>
      </c>
      <c r="BR56" s="79"/>
      <c r="BS56" s="80"/>
      <c r="BT56" s="80">
        <v>1</v>
      </c>
      <c r="BU56" s="139"/>
      <c r="BV56" s="80"/>
      <c r="BW56" s="80">
        <v>1</v>
      </c>
      <c r="BX56" s="79"/>
      <c r="BY56" s="80"/>
      <c r="BZ56" s="80">
        <v>1</v>
      </c>
      <c r="CA56" s="161"/>
      <c r="CB56" s="80"/>
      <c r="CC56" s="80"/>
      <c r="CD56" s="80"/>
      <c r="CE56" s="80">
        <v>1</v>
      </c>
      <c r="CF56" s="79">
        <v>115</v>
      </c>
      <c r="CG56" s="139"/>
      <c r="CH56" s="80"/>
      <c r="CI56" s="80">
        <v>1</v>
      </c>
      <c r="CJ56" s="79"/>
      <c r="CK56" s="80"/>
      <c r="CL56" s="80">
        <v>1</v>
      </c>
      <c r="CM56" s="161">
        <v>1</v>
      </c>
      <c r="CN56" s="161">
        <v>1</v>
      </c>
      <c r="CO56" s="161">
        <v>1</v>
      </c>
      <c r="CP56" s="139"/>
      <c r="CQ56" s="139"/>
      <c r="CR56" s="78"/>
      <c r="CS56" s="78"/>
      <c r="CT56" s="139"/>
      <c r="CU56" s="78"/>
      <c r="CV56" s="78"/>
      <c r="CW56" s="78"/>
      <c r="CX56" s="78"/>
      <c r="CY56" s="78"/>
      <c r="CZ56" s="78">
        <v>1</v>
      </c>
      <c r="DA56" s="161"/>
      <c r="DB56" s="78"/>
      <c r="DC56" s="78"/>
      <c r="DD56" s="139"/>
      <c r="DE56" s="78"/>
      <c r="DF56" s="78"/>
      <c r="DG56" s="78"/>
      <c r="DH56" s="78">
        <v>1</v>
      </c>
      <c r="DI56" s="78">
        <v>1</v>
      </c>
      <c r="DK56" s="173">
        <f t="shared" si="3"/>
        <v>2720</v>
      </c>
      <c r="DL56" s="85">
        <f t="shared" si="4"/>
        <v>31</v>
      </c>
      <c r="DM56" s="85"/>
      <c r="DN56" s="86">
        <f t="shared" si="5"/>
        <v>30</v>
      </c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9"/>
      <c r="EO56" s="90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87"/>
      <c r="FY56" s="87"/>
      <c r="FZ56" s="87"/>
      <c r="GA56" s="87"/>
      <c r="GB56" s="87"/>
      <c r="GC56" s="87"/>
      <c r="GD56" s="87"/>
      <c r="GE56" s="87"/>
      <c r="GF56" s="87"/>
      <c r="GG56" s="87"/>
      <c r="GH56" s="87"/>
      <c r="GI56" s="87"/>
      <c r="GJ56" s="87"/>
      <c r="GK56" s="87"/>
      <c r="GL56" s="87"/>
      <c r="GM56" s="87"/>
      <c r="GN56" s="87"/>
      <c r="GO56" s="87"/>
      <c r="GP56" s="87"/>
      <c r="GQ56" s="87"/>
      <c r="GR56" s="87"/>
      <c r="GS56" s="87"/>
      <c r="GT56" s="87"/>
      <c r="GU56" s="87"/>
      <c r="GV56" s="87"/>
      <c r="GW56" s="87"/>
      <c r="GX56" s="87"/>
      <c r="GY56" s="87"/>
      <c r="GZ56" s="87"/>
      <c r="HA56" s="87"/>
      <c r="HB56" s="87"/>
      <c r="HC56" s="87"/>
      <c r="HD56" s="87"/>
      <c r="HE56" s="87"/>
      <c r="HF56" s="87"/>
      <c r="HG56" s="87"/>
      <c r="HH56" s="87"/>
      <c r="HI56" s="87"/>
      <c r="HJ56" s="87"/>
    </row>
    <row r="57" spans="1:218" ht="15.75" thickBot="1" x14ac:dyDescent="0.3">
      <c r="A57" s="76">
        <v>55</v>
      </c>
      <c r="B57" s="94" t="s">
        <v>34</v>
      </c>
      <c r="C57" s="79"/>
      <c r="D57" s="77">
        <v>1</v>
      </c>
      <c r="E57" s="78">
        <v>1</v>
      </c>
      <c r="F57" s="78"/>
      <c r="G57" s="78"/>
      <c r="H57" s="78"/>
      <c r="I57" s="79">
        <v>80</v>
      </c>
      <c r="J57" s="87">
        <v>1</v>
      </c>
      <c r="K57" s="80"/>
      <c r="L57" s="79"/>
      <c r="M57" s="80">
        <v>1</v>
      </c>
      <c r="N57" s="80"/>
      <c r="O57" s="80"/>
      <c r="P57" s="80"/>
      <c r="Q57" s="79"/>
      <c r="R57" s="78">
        <v>1</v>
      </c>
      <c r="S57" s="78"/>
      <c r="T57" s="139"/>
      <c r="U57" s="80">
        <v>1</v>
      </c>
      <c r="V57" s="80"/>
      <c r="W57" s="79">
        <v>85</v>
      </c>
      <c r="X57" s="80">
        <v>1</v>
      </c>
      <c r="Y57" s="80"/>
      <c r="Z57" s="154"/>
      <c r="AA57" s="80"/>
      <c r="AB57" s="80"/>
      <c r="AC57" s="80"/>
      <c r="AD57" s="80"/>
      <c r="AE57" s="154"/>
      <c r="AF57" s="80">
        <v>1</v>
      </c>
      <c r="AG57" s="80"/>
      <c r="AH57" s="79"/>
      <c r="AI57" s="139"/>
      <c r="AJ57" s="79"/>
      <c r="AK57" s="139"/>
      <c r="AL57" s="80"/>
      <c r="AM57" s="80"/>
      <c r="AN57" s="139"/>
      <c r="AO57" s="80">
        <v>1</v>
      </c>
      <c r="AP57" s="80"/>
      <c r="AQ57" s="80">
        <v>1</v>
      </c>
      <c r="AR57" s="80"/>
      <c r="AS57" s="79"/>
      <c r="AT57" s="139"/>
      <c r="AU57" s="81">
        <v>1</v>
      </c>
      <c r="AV57" s="81"/>
      <c r="AW57" s="82"/>
      <c r="AX57" s="80"/>
      <c r="AY57" s="80">
        <v>1</v>
      </c>
      <c r="AZ57" s="139"/>
      <c r="BA57" s="80">
        <v>1</v>
      </c>
      <c r="BB57" s="80"/>
      <c r="BC57" s="161">
        <v>1</v>
      </c>
      <c r="BD57" s="154">
        <v>1</v>
      </c>
      <c r="BE57" s="80"/>
      <c r="BF57" s="80">
        <v>1</v>
      </c>
      <c r="BG57" s="80"/>
      <c r="BH57" s="161">
        <v>1</v>
      </c>
      <c r="BI57" s="80"/>
      <c r="BJ57" s="80"/>
      <c r="BK57" s="79"/>
      <c r="BL57" s="139"/>
      <c r="BM57" s="80">
        <v>1</v>
      </c>
      <c r="BN57" s="80"/>
      <c r="BO57" s="79"/>
      <c r="BP57" s="80">
        <v>1</v>
      </c>
      <c r="BQ57" s="80"/>
      <c r="BR57" s="79">
        <v>95</v>
      </c>
      <c r="BS57" s="80">
        <v>1</v>
      </c>
      <c r="BT57" s="80"/>
      <c r="BU57" s="139"/>
      <c r="BV57" s="80">
        <v>1</v>
      </c>
      <c r="BW57" s="80"/>
      <c r="BX57" s="79"/>
      <c r="BY57" s="80">
        <v>1</v>
      </c>
      <c r="BZ57" s="80"/>
      <c r="CA57" s="161"/>
      <c r="CB57" s="80">
        <v>1</v>
      </c>
      <c r="CC57" s="80"/>
      <c r="CD57" s="80">
        <v>1</v>
      </c>
      <c r="CE57" s="80"/>
      <c r="CF57" s="79"/>
      <c r="CG57" s="139"/>
      <c r="CH57" s="80">
        <v>1</v>
      </c>
      <c r="CI57" s="80"/>
      <c r="CJ57" s="79"/>
      <c r="CK57" s="80">
        <v>1</v>
      </c>
      <c r="CL57" s="80"/>
      <c r="CM57" s="161">
        <v>1</v>
      </c>
      <c r="CN57" s="161">
        <v>1</v>
      </c>
      <c r="CO57" s="161">
        <v>1</v>
      </c>
      <c r="CP57" s="139"/>
      <c r="CQ57" s="139"/>
      <c r="CR57" s="78"/>
      <c r="CS57" s="78">
        <v>1</v>
      </c>
      <c r="CT57" s="139"/>
      <c r="CU57" s="78">
        <v>1</v>
      </c>
      <c r="CV57" s="78"/>
      <c r="CW57" s="78"/>
      <c r="CX57" s="78"/>
      <c r="CY57" s="78">
        <v>1</v>
      </c>
      <c r="CZ57" s="78"/>
      <c r="DA57" s="161"/>
      <c r="DB57" s="78">
        <v>1</v>
      </c>
      <c r="DC57" s="78"/>
      <c r="DD57" s="139"/>
      <c r="DE57" s="78">
        <v>1</v>
      </c>
      <c r="DF57" s="78"/>
      <c r="DG57" s="78">
        <v>1</v>
      </c>
      <c r="DH57" s="78"/>
      <c r="DI57" s="78"/>
      <c r="DK57" s="173">
        <f t="shared" si="3"/>
        <v>2855</v>
      </c>
      <c r="DL57" s="85">
        <f t="shared" si="4"/>
        <v>38</v>
      </c>
      <c r="DM57" s="85"/>
      <c r="DN57" s="86">
        <f t="shared" si="5"/>
        <v>38</v>
      </c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9"/>
      <c r="EO57" s="90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7"/>
      <c r="FZ57" s="87"/>
      <c r="GA57" s="87"/>
      <c r="GB57" s="87"/>
      <c r="GC57" s="87"/>
      <c r="GD57" s="87"/>
      <c r="GE57" s="87"/>
      <c r="GF57" s="87"/>
      <c r="GG57" s="87"/>
      <c r="GH57" s="87"/>
      <c r="GI57" s="87"/>
      <c r="GJ57" s="87"/>
      <c r="GK57" s="87"/>
      <c r="GL57" s="87"/>
      <c r="GM57" s="87"/>
      <c r="GN57" s="87"/>
      <c r="GO57" s="87"/>
      <c r="GP57" s="87"/>
      <c r="GQ57" s="87"/>
      <c r="GR57" s="87"/>
      <c r="GS57" s="87"/>
      <c r="GT57" s="87"/>
      <c r="GU57" s="87"/>
      <c r="GV57" s="87"/>
      <c r="GW57" s="87"/>
      <c r="GX57" s="87"/>
      <c r="GY57" s="87"/>
      <c r="GZ57" s="87"/>
      <c r="HA57" s="87"/>
      <c r="HB57" s="87"/>
      <c r="HC57" s="87"/>
      <c r="HD57" s="87"/>
      <c r="HE57" s="87"/>
      <c r="HF57" s="87"/>
      <c r="HG57" s="87"/>
      <c r="HH57" s="87"/>
      <c r="HI57" s="87"/>
      <c r="HJ57" s="87"/>
    </row>
    <row r="58" spans="1:218" ht="15.75" thickBot="1" x14ac:dyDescent="0.3">
      <c r="A58" s="76">
        <v>56</v>
      </c>
      <c r="B58" s="94" t="s">
        <v>35</v>
      </c>
      <c r="C58" s="79"/>
      <c r="D58" s="77">
        <v>1</v>
      </c>
      <c r="E58" s="78"/>
      <c r="F58" s="78"/>
      <c r="G58" s="78">
        <v>1</v>
      </c>
      <c r="H58" s="78"/>
      <c r="I58" s="79">
        <v>80</v>
      </c>
      <c r="J58" s="80">
        <v>1</v>
      </c>
      <c r="K58" s="80"/>
      <c r="L58" s="79"/>
      <c r="M58" s="80"/>
      <c r="N58" s="80"/>
      <c r="O58" s="80">
        <v>1</v>
      </c>
      <c r="P58" s="80"/>
      <c r="Q58" s="79"/>
      <c r="R58" s="78">
        <v>1</v>
      </c>
      <c r="S58" s="78"/>
      <c r="T58" s="139"/>
      <c r="U58" s="80">
        <v>1</v>
      </c>
      <c r="V58" s="80"/>
      <c r="W58" s="79"/>
      <c r="X58" s="80"/>
      <c r="Y58" s="80"/>
      <c r="Z58" s="154"/>
      <c r="AA58" s="80"/>
      <c r="AB58" s="80"/>
      <c r="AC58" s="80"/>
      <c r="AD58" s="80"/>
      <c r="AE58" s="154"/>
      <c r="AF58" s="80">
        <v>1</v>
      </c>
      <c r="AG58" s="80"/>
      <c r="AH58" s="79"/>
      <c r="AI58" s="139"/>
      <c r="AJ58" s="79"/>
      <c r="AK58" s="139"/>
      <c r="AL58" s="80"/>
      <c r="AM58" s="80"/>
      <c r="AN58" s="139"/>
      <c r="AO58" s="80">
        <v>1</v>
      </c>
      <c r="AP58" s="80"/>
      <c r="AQ58" s="80"/>
      <c r="AR58" s="80"/>
      <c r="AS58" s="79">
        <v>60</v>
      </c>
      <c r="AT58" s="139"/>
      <c r="AU58" s="81"/>
      <c r="AV58" s="81"/>
      <c r="AW58" s="82"/>
      <c r="AX58" s="80"/>
      <c r="AY58" s="80"/>
      <c r="AZ58" s="139"/>
      <c r="BA58" s="80">
        <v>1</v>
      </c>
      <c r="BB58" s="80"/>
      <c r="BC58" s="161"/>
      <c r="BD58" s="154"/>
      <c r="BE58" s="80">
        <v>1</v>
      </c>
      <c r="BF58" s="80"/>
      <c r="BG58" s="80"/>
      <c r="BH58" s="161"/>
      <c r="BI58" s="80"/>
      <c r="BJ58" s="80"/>
      <c r="BK58" s="79"/>
      <c r="BL58" s="139"/>
      <c r="BM58" s="80"/>
      <c r="BN58" s="80"/>
      <c r="BO58" s="79"/>
      <c r="BP58" s="80">
        <v>1</v>
      </c>
      <c r="BQ58" s="80"/>
      <c r="BR58" s="79"/>
      <c r="BS58" s="80">
        <v>1</v>
      </c>
      <c r="BT58" s="80"/>
      <c r="BU58" s="139"/>
      <c r="BV58" s="80">
        <v>1</v>
      </c>
      <c r="BW58" s="80"/>
      <c r="BX58" s="79"/>
      <c r="BY58" s="80"/>
      <c r="BZ58" s="80"/>
      <c r="CA58" s="161"/>
      <c r="CB58" s="80"/>
      <c r="CC58" s="80"/>
      <c r="CD58" s="80"/>
      <c r="CE58" s="80"/>
      <c r="CF58" s="79">
        <v>65</v>
      </c>
      <c r="CG58" s="139"/>
      <c r="CH58" s="80"/>
      <c r="CI58" s="80"/>
      <c r="CJ58" s="79"/>
      <c r="CK58" s="80">
        <v>1</v>
      </c>
      <c r="CL58" s="80"/>
      <c r="CM58" s="161"/>
      <c r="CN58" s="161"/>
      <c r="CO58" s="161"/>
      <c r="CP58" s="139"/>
      <c r="CQ58" s="139"/>
      <c r="CR58" s="78"/>
      <c r="CS58" s="78">
        <v>1</v>
      </c>
      <c r="CT58" s="139"/>
      <c r="CU58" s="78">
        <v>1</v>
      </c>
      <c r="CV58" s="78"/>
      <c r="CW58" s="78"/>
      <c r="CX58" s="78"/>
      <c r="CY58" s="78">
        <v>1</v>
      </c>
      <c r="CZ58" s="78"/>
      <c r="DA58" s="161"/>
      <c r="DB58" s="78">
        <v>1</v>
      </c>
      <c r="DC58" s="78"/>
      <c r="DD58" s="139"/>
      <c r="DE58" s="78">
        <v>1</v>
      </c>
      <c r="DF58" s="78"/>
      <c r="DG58" s="78"/>
      <c r="DH58" s="78"/>
      <c r="DI58" s="78">
        <v>1</v>
      </c>
      <c r="DK58" s="173">
        <f t="shared" si="3"/>
        <v>1409</v>
      </c>
      <c r="DL58" s="85">
        <f t="shared" si="4"/>
        <v>23</v>
      </c>
      <c r="DM58" s="85"/>
      <c r="DN58" s="86">
        <f t="shared" si="5"/>
        <v>22</v>
      </c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9"/>
      <c r="EO58" s="90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  <c r="FO58" s="87"/>
      <c r="FP58" s="87"/>
      <c r="FQ58" s="87"/>
      <c r="FR58" s="87"/>
      <c r="FS58" s="87"/>
      <c r="FT58" s="87"/>
      <c r="FU58" s="87"/>
      <c r="FV58" s="87"/>
      <c r="FW58" s="87"/>
      <c r="FX58" s="87"/>
      <c r="FY58" s="87"/>
      <c r="FZ58" s="87"/>
      <c r="GA58" s="87"/>
      <c r="GB58" s="87"/>
      <c r="GC58" s="87"/>
      <c r="GD58" s="87"/>
      <c r="GE58" s="87"/>
      <c r="GF58" s="87"/>
      <c r="GG58" s="87"/>
      <c r="GH58" s="87"/>
      <c r="GI58" s="87"/>
      <c r="GJ58" s="87"/>
      <c r="GK58" s="87"/>
      <c r="GL58" s="87"/>
      <c r="GM58" s="87"/>
      <c r="GN58" s="87"/>
      <c r="GO58" s="87"/>
      <c r="GP58" s="87"/>
      <c r="GQ58" s="87"/>
      <c r="GR58" s="87"/>
      <c r="GS58" s="87"/>
      <c r="GT58" s="87"/>
      <c r="GU58" s="87"/>
      <c r="GV58" s="87"/>
      <c r="GW58" s="87"/>
      <c r="GX58" s="87"/>
      <c r="GY58" s="87"/>
      <c r="GZ58" s="87"/>
      <c r="HA58" s="87"/>
      <c r="HB58" s="87"/>
      <c r="HC58" s="87"/>
      <c r="HD58" s="87"/>
      <c r="HE58" s="87"/>
      <c r="HF58" s="87"/>
      <c r="HG58" s="87"/>
      <c r="HH58" s="87"/>
      <c r="HI58" s="87"/>
      <c r="HJ58" s="87"/>
    </row>
    <row r="59" spans="1:218" ht="15.75" thickBot="1" x14ac:dyDescent="0.3">
      <c r="A59" s="76">
        <v>57</v>
      </c>
      <c r="B59" s="94" t="s">
        <v>113</v>
      </c>
      <c r="C59" s="79"/>
      <c r="D59" s="77">
        <v>1</v>
      </c>
      <c r="E59" s="78"/>
      <c r="F59" s="78">
        <v>1</v>
      </c>
      <c r="G59" s="78"/>
      <c r="H59" s="78">
        <v>1</v>
      </c>
      <c r="I59" s="79">
        <v>80</v>
      </c>
      <c r="J59" s="80"/>
      <c r="K59" s="80">
        <v>1</v>
      </c>
      <c r="L59" s="79"/>
      <c r="M59" s="80"/>
      <c r="N59" s="80">
        <v>1</v>
      </c>
      <c r="O59" s="80"/>
      <c r="P59" s="80"/>
      <c r="Q59" s="79"/>
      <c r="R59" s="78"/>
      <c r="S59" s="78">
        <v>1</v>
      </c>
      <c r="T59" s="139"/>
      <c r="U59" s="80"/>
      <c r="V59" s="80">
        <v>1</v>
      </c>
      <c r="W59" s="79"/>
      <c r="X59" s="80"/>
      <c r="Y59" s="80">
        <v>1</v>
      </c>
      <c r="Z59" s="154"/>
      <c r="AA59" s="80"/>
      <c r="AB59" s="80"/>
      <c r="AC59" s="80"/>
      <c r="AD59" s="80">
        <v>1</v>
      </c>
      <c r="AE59" s="154"/>
      <c r="AF59" s="80"/>
      <c r="AG59" s="80">
        <v>1</v>
      </c>
      <c r="AH59" s="79"/>
      <c r="AI59" s="139"/>
      <c r="AJ59" s="79"/>
      <c r="AK59" s="139"/>
      <c r="AL59" s="80"/>
      <c r="AM59" s="80"/>
      <c r="AN59" s="139"/>
      <c r="AO59" s="80"/>
      <c r="AP59" s="80">
        <v>1</v>
      </c>
      <c r="AQ59" s="80"/>
      <c r="AR59" s="80"/>
      <c r="AS59" s="79"/>
      <c r="AT59" s="139"/>
      <c r="AU59" s="81"/>
      <c r="AV59" s="81">
        <v>1</v>
      </c>
      <c r="AW59" s="82"/>
      <c r="AX59" s="80">
        <v>1</v>
      </c>
      <c r="AY59" s="80"/>
      <c r="AZ59" s="139"/>
      <c r="BA59" s="80"/>
      <c r="BB59" s="80">
        <v>1</v>
      </c>
      <c r="BC59" s="161">
        <v>1</v>
      </c>
      <c r="BD59" s="154">
        <v>1</v>
      </c>
      <c r="BE59" s="80"/>
      <c r="BF59" s="80"/>
      <c r="BG59" s="80"/>
      <c r="BH59" s="161"/>
      <c r="BI59" s="80"/>
      <c r="BJ59" s="80"/>
      <c r="BK59" s="79"/>
      <c r="BL59" s="139"/>
      <c r="BM59" s="80"/>
      <c r="BN59" s="80">
        <v>1</v>
      </c>
      <c r="BO59" s="79"/>
      <c r="BP59" s="80"/>
      <c r="BQ59" s="80">
        <v>1</v>
      </c>
      <c r="BR59" s="79"/>
      <c r="BS59" s="80"/>
      <c r="BT59" s="80">
        <v>1</v>
      </c>
      <c r="BU59" s="139"/>
      <c r="BV59" s="80"/>
      <c r="BW59" s="80">
        <v>1</v>
      </c>
      <c r="BX59" s="79"/>
      <c r="BY59" s="80"/>
      <c r="BZ59" s="80"/>
      <c r="CA59" s="161"/>
      <c r="CB59" s="80"/>
      <c r="CC59" s="80"/>
      <c r="CD59" s="80"/>
      <c r="CE59" s="80">
        <v>1</v>
      </c>
      <c r="CF59" s="79"/>
      <c r="CG59" s="139"/>
      <c r="CH59" s="80"/>
      <c r="CI59" s="80">
        <v>1</v>
      </c>
      <c r="CJ59" s="79"/>
      <c r="CK59" s="80"/>
      <c r="CL59" s="80">
        <v>1</v>
      </c>
      <c r="CM59" s="161"/>
      <c r="CN59" s="161"/>
      <c r="CO59" s="161"/>
      <c r="CP59" s="139"/>
      <c r="CQ59" s="139"/>
      <c r="CR59" s="78"/>
      <c r="CS59" s="78"/>
      <c r="CT59" s="139"/>
      <c r="CU59" s="78"/>
      <c r="CV59" s="78">
        <v>1</v>
      </c>
      <c r="CW59" s="78"/>
      <c r="CX59" s="78"/>
      <c r="CY59" s="78"/>
      <c r="CZ59" s="78"/>
      <c r="DA59" s="161"/>
      <c r="DB59" s="78"/>
      <c r="DC59" s="78"/>
      <c r="DD59" s="139"/>
      <c r="DE59" s="78"/>
      <c r="DF59" s="78">
        <v>1</v>
      </c>
      <c r="DG59" s="78"/>
      <c r="DH59" s="78">
        <v>1</v>
      </c>
      <c r="DI59" s="78">
        <v>1</v>
      </c>
      <c r="DK59" s="173">
        <f t="shared" si="3"/>
        <v>2224</v>
      </c>
      <c r="DL59" s="85">
        <f t="shared" si="4"/>
        <v>28</v>
      </c>
      <c r="DM59" s="85"/>
      <c r="DN59" s="86">
        <f t="shared" si="5"/>
        <v>26</v>
      </c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9"/>
      <c r="EO59" s="90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7"/>
      <c r="FL59" s="87"/>
      <c r="FM59" s="87"/>
      <c r="FN59" s="87"/>
      <c r="FO59" s="87"/>
      <c r="FP59" s="87"/>
      <c r="FQ59" s="87"/>
      <c r="FR59" s="87"/>
      <c r="FS59" s="87"/>
      <c r="FT59" s="87"/>
      <c r="FU59" s="87"/>
      <c r="FV59" s="87"/>
      <c r="FW59" s="87"/>
      <c r="FX59" s="87"/>
      <c r="FY59" s="87"/>
      <c r="FZ59" s="87"/>
      <c r="GA59" s="87"/>
      <c r="GB59" s="87"/>
      <c r="GC59" s="87"/>
      <c r="GD59" s="87"/>
      <c r="GE59" s="87"/>
      <c r="GF59" s="87"/>
      <c r="GG59" s="87"/>
      <c r="GH59" s="87"/>
      <c r="GI59" s="87"/>
      <c r="GJ59" s="87"/>
      <c r="GK59" s="87"/>
      <c r="GL59" s="87"/>
      <c r="GM59" s="87"/>
      <c r="GN59" s="87"/>
      <c r="GO59" s="87"/>
      <c r="GP59" s="87"/>
      <c r="GQ59" s="87"/>
      <c r="GR59" s="87"/>
      <c r="GS59" s="87"/>
      <c r="GT59" s="87"/>
      <c r="GU59" s="87"/>
      <c r="GV59" s="87"/>
      <c r="GW59" s="87"/>
      <c r="GX59" s="87"/>
      <c r="GY59" s="87"/>
      <c r="GZ59" s="87"/>
      <c r="HA59" s="87"/>
      <c r="HB59" s="87"/>
      <c r="HC59" s="87"/>
      <c r="HD59" s="87"/>
      <c r="HE59" s="87"/>
      <c r="HF59" s="87"/>
      <c r="HG59" s="87"/>
      <c r="HH59" s="87"/>
      <c r="HI59" s="87"/>
      <c r="HJ59" s="87"/>
    </row>
    <row r="60" spans="1:218" ht="15.75" thickBot="1" x14ac:dyDescent="0.3">
      <c r="A60" s="76">
        <v>58</v>
      </c>
      <c r="B60" s="94" t="s">
        <v>61</v>
      </c>
      <c r="C60" s="79"/>
      <c r="D60" s="77"/>
      <c r="E60" s="78"/>
      <c r="F60" s="78">
        <v>1</v>
      </c>
      <c r="G60" s="78"/>
      <c r="H60" s="78"/>
      <c r="I60" s="79">
        <v>40</v>
      </c>
      <c r="K60" s="80">
        <v>1</v>
      </c>
      <c r="L60" s="79"/>
      <c r="M60" s="80"/>
      <c r="N60" s="80"/>
      <c r="O60" s="80"/>
      <c r="P60" s="80"/>
      <c r="Q60" s="79"/>
      <c r="R60" s="78"/>
      <c r="S60" s="78">
        <v>1</v>
      </c>
      <c r="T60" s="139"/>
      <c r="U60" s="80"/>
      <c r="V60" s="80"/>
      <c r="W60" s="79"/>
      <c r="X60" s="80"/>
      <c r="Y60" s="80">
        <v>1</v>
      </c>
      <c r="Z60" s="154"/>
      <c r="AA60" s="80"/>
      <c r="AB60" s="80"/>
      <c r="AC60" s="80"/>
      <c r="AD60" s="80"/>
      <c r="AE60" s="154"/>
      <c r="AF60" s="80"/>
      <c r="AG60" s="80"/>
      <c r="AH60" s="79"/>
      <c r="AI60" s="139"/>
      <c r="AJ60" s="79"/>
      <c r="AK60" s="139"/>
      <c r="AL60" s="80">
        <v>1</v>
      </c>
      <c r="AM60" s="80"/>
      <c r="AN60" s="139"/>
      <c r="AO60" s="80">
        <v>1</v>
      </c>
      <c r="AP60" s="80"/>
      <c r="AQ60" s="80"/>
      <c r="AR60" s="80">
        <v>1</v>
      </c>
      <c r="AS60" s="79">
        <v>90</v>
      </c>
      <c r="AT60" s="139"/>
      <c r="AU60" s="81"/>
      <c r="AV60" s="81">
        <v>1</v>
      </c>
      <c r="AW60" s="82"/>
      <c r="AX60" s="80">
        <v>1</v>
      </c>
      <c r="AY60" s="80"/>
      <c r="AZ60" s="139">
        <v>90</v>
      </c>
      <c r="BA60" s="80">
        <v>1</v>
      </c>
      <c r="BB60" s="80"/>
      <c r="BC60" s="161">
        <v>1</v>
      </c>
      <c r="BD60" s="154">
        <v>1</v>
      </c>
      <c r="BE60" s="80"/>
      <c r="BF60" s="80"/>
      <c r="BG60" s="80">
        <v>1</v>
      </c>
      <c r="BH60" s="161">
        <v>1</v>
      </c>
      <c r="BI60" s="80"/>
      <c r="BJ60" s="80">
        <v>1</v>
      </c>
      <c r="BK60" s="79">
        <v>75</v>
      </c>
      <c r="BL60" s="139"/>
      <c r="BM60" s="80"/>
      <c r="BN60" s="80">
        <v>1</v>
      </c>
      <c r="BO60" s="79"/>
      <c r="BP60" s="80"/>
      <c r="BQ60" s="80">
        <v>1</v>
      </c>
      <c r="BR60" s="79">
        <v>95</v>
      </c>
      <c r="BS60" s="80"/>
      <c r="BT60" s="80">
        <v>1</v>
      </c>
      <c r="BU60" s="139"/>
      <c r="BV60" s="80"/>
      <c r="BW60" s="80">
        <v>1</v>
      </c>
      <c r="BX60" s="79"/>
      <c r="BY60" s="80"/>
      <c r="BZ60" s="80">
        <v>1</v>
      </c>
      <c r="CA60" s="161">
        <v>95</v>
      </c>
      <c r="CB60" s="80"/>
      <c r="CC60" s="80"/>
      <c r="CD60" s="80"/>
      <c r="CE60" s="80"/>
      <c r="CF60" s="79"/>
      <c r="CG60" s="139"/>
      <c r="CH60" s="80"/>
      <c r="CI60" s="80"/>
      <c r="CJ60" s="79">
        <v>75</v>
      </c>
      <c r="CK60" s="80"/>
      <c r="CL60" s="80"/>
      <c r="CM60" s="161">
        <v>1</v>
      </c>
      <c r="CN60" s="161">
        <v>1</v>
      </c>
      <c r="CO60" s="161">
        <v>1</v>
      </c>
      <c r="CP60" s="139"/>
      <c r="CQ60" s="139"/>
      <c r="CR60" s="78"/>
      <c r="CS60" s="78"/>
      <c r="CT60" s="139"/>
      <c r="CU60" s="78"/>
      <c r="CV60" s="78"/>
      <c r="CW60" s="78"/>
      <c r="CX60" s="78"/>
      <c r="CY60" s="78"/>
      <c r="CZ60" s="78"/>
      <c r="DA60" s="161"/>
      <c r="DB60" s="78"/>
      <c r="DC60" s="78"/>
      <c r="DD60" s="139"/>
      <c r="DE60" s="78"/>
      <c r="DF60" s="78"/>
      <c r="DG60" s="78"/>
      <c r="DH60" s="78"/>
      <c r="DI60" s="78"/>
      <c r="DK60" s="173">
        <f t="shared" si="3"/>
        <v>2545</v>
      </c>
      <c r="DL60" s="85">
        <f t="shared" si="4"/>
        <v>30</v>
      </c>
      <c r="DM60" s="85"/>
      <c r="DN60" s="86">
        <f t="shared" si="5"/>
        <v>29</v>
      </c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9"/>
      <c r="EO60" s="90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  <c r="FO60" s="87"/>
      <c r="FP60" s="87"/>
      <c r="FQ60" s="87"/>
      <c r="FR60" s="87"/>
      <c r="FS60" s="87"/>
      <c r="FT60" s="87"/>
      <c r="FU60" s="87"/>
      <c r="FV60" s="87"/>
      <c r="FW60" s="87"/>
      <c r="FX60" s="87"/>
      <c r="FY60" s="87"/>
      <c r="FZ60" s="87"/>
      <c r="GA60" s="87"/>
      <c r="GB60" s="87"/>
      <c r="GC60" s="87"/>
      <c r="GD60" s="87"/>
      <c r="GE60" s="87"/>
      <c r="GF60" s="87"/>
      <c r="GG60" s="87"/>
      <c r="GH60" s="87"/>
      <c r="GI60" s="87"/>
      <c r="GJ60" s="87"/>
      <c r="GK60" s="87"/>
      <c r="GL60" s="87"/>
      <c r="GM60" s="87"/>
      <c r="GN60" s="87"/>
      <c r="GO60" s="87"/>
      <c r="GP60" s="87"/>
      <c r="GQ60" s="87"/>
      <c r="GR60" s="87"/>
      <c r="GS60" s="87"/>
      <c r="GT60" s="87"/>
      <c r="GU60" s="87"/>
      <c r="GV60" s="87"/>
      <c r="GW60" s="87"/>
      <c r="GX60" s="87"/>
      <c r="GY60" s="87"/>
      <c r="GZ60" s="87"/>
      <c r="HA60" s="87"/>
      <c r="HB60" s="87"/>
      <c r="HC60" s="87"/>
      <c r="HD60" s="87"/>
      <c r="HE60" s="87"/>
      <c r="HF60" s="87"/>
      <c r="HG60" s="87"/>
      <c r="HH60" s="87"/>
      <c r="HI60" s="87"/>
      <c r="HJ60" s="87"/>
    </row>
    <row r="61" spans="1:218" ht="15.75" thickBot="1" x14ac:dyDescent="0.3">
      <c r="A61" s="76">
        <v>59</v>
      </c>
      <c r="B61" s="94" t="s">
        <v>69</v>
      </c>
      <c r="C61" s="79"/>
      <c r="D61" s="77"/>
      <c r="E61" s="78">
        <v>1</v>
      </c>
      <c r="F61" s="78"/>
      <c r="G61" s="78"/>
      <c r="H61" s="78"/>
      <c r="I61" s="79">
        <v>80</v>
      </c>
      <c r="J61" s="80">
        <v>1</v>
      </c>
      <c r="K61" s="80"/>
      <c r="L61" s="79"/>
      <c r="M61" s="80"/>
      <c r="N61" s="80"/>
      <c r="O61" s="80"/>
      <c r="P61" s="80"/>
      <c r="Q61" s="79"/>
      <c r="R61" s="78"/>
      <c r="S61" s="78"/>
      <c r="T61" s="139"/>
      <c r="U61" s="80"/>
      <c r="V61" s="80"/>
      <c r="W61" s="79"/>
      <c r="X61" s="80">
        <v>1</v>
      </c>
      <c r="Y61" s="80"/>
      <c r="Z61" s="154"/>
      <c r="AA61" s="80"/>
      <c r="AB61" s="80"/>
      <c r="AC61" s="80">
        <v>1</v>
      </c>
      <c r="AD61" s="80"/>
      <c r="AE61" s="154"/>
      <c r="AF61" s="80">
        <v>1</v>
      </c>
      <c r="AG61" s="80"/>
      <c r="AH61" s="79"/>
      <c r="AI61" s="139"/>
      <c r="AJ61" s="79"/>
      <c r="AK61" s="139"/>
      <c r="AL61" s="80"/>
      <c r="AM61" s="80"/>
      <c r="AN61" s="139"/>
      <c r="AO61" s="80">
        <v>1</v>
      </c>
      <c r="AP61" s="80"/>
      <c r="AQ61" s="80"/>
      <c r="AR61" s="80"/>
      <c r="AS61" s="79"/>
      <c r="AT61" s="139"/>
      <c r="AU61" s="81">
        <v>1</v>
      </c>
      <c r="AV61" s="81"/>
      <c r="AW61" s="82"/>
      <c r="AX61" s="80"/>
      <c r="AY61" s="80"/>
      <c r="AZ61" s="139"/>
      <c r="BA61" s="80">
        <v>1</v>
      </c>
      <c r="BB61" s="80"/>
      <c r="BC61" s="161"/>
      <c r="BD61" s="154"/>
      <c r="BE61" s="80">
        <v>1</v>
      </c>
      <c r="BF61" s="80">
        <v>1</v>
      </c>
      <c r="BG61" s="80"/>
      <c r="BH61" s="161"/>
      <c r="BI61" s="80">
        <v>1</v>
      </c>
      <c r="BJ61" s="80"/>
      <c r="BK61" s="79"/>
      <c r="BL61" s="139"/>
      <c r="BM61" s="80">
        <v>1</v>
      </c>
      <c r="BN61" s="80"/>
      <c r="BO61" s="79"/>
      <c r="BP61" s="80">
        <v>1</v>
      </c>
      <c r="BQ61" s="80"/>
      <c r="BR61" s="79"/>
      <c r="BS61" s="80">
        <v>1</v>
      </c>
      <c r="BT61" s="80"/>
      <c r="BU61" s="139"/>
      <c r="BV61" s="80"/>
      <c r="BW61" s="80"/>
      <c r="BX61" s="79"/>
      <c r="BY61" s="80"/>
      <c r="BZ61" s="80"/>
      <c r="CA61" s="161"/>
      <c r="CB61" s="80">
        <v>1</v>
      </c>
      <c r="CC61" s="80"/>
      <c r="CD61" s="80">
        <v>1</v>
      </c>
      <c r="CE61" s="80"/>
      <c r="CF61" s="79"/>
      <c r="CG61" s="139"/>
      <c r="CH61" s="80"/>
      <c r="CI61" s="80"/>
      <c r="CJ61" s="79"/>
      <c r="CK61" s="80">
        <v>1</v>
      </c>
      <c r="CL61" s="80"/>
      <c r="CM61" s="161"/>
      <c r="CN61" s="161"/>
      <c r="CO61" s="161"/>
      <c r="CP61" s="139"/>
      <c r="CQ61" s="139"/>
      <c r="CR61" s="78"/>
      <c r="CS61" s="78"/>
      <c r="CT61" s="139"/>
      <c r="CU61" s="78">
        <v>1</v>
      </c>
      <c r="CV61" s="78"/>
      <c r="CW61" s="78"/>
      <c r="CX61" s="78"/>
      <c r="CY61" s="78">
        <v>1</v>
      </c>
      <c r="CZ61" s="78"/>
      <c r="DA61" s="161"/>
      <c r="DB61" s="78"/>
      <c r="DC61" s="78"/>
      <c r="DD61" s="139"/>
      <c r="DE61" s="78">
        <v>1</v>
      </c>
      <c r="DF61" s="78"/>
      <c r="DG61" s="78">
        <v>1</v>
      </c>
      <c r="DH61" s="78"/>
      <c r="DI61" s="78">
        <v>1</v>
      </c>
      <c r="DK61" s="173">
        <f t="shared" si="3"/>
        <v>1544</v>
      </c>
      <c r="DL61" s="85">
        <f t="shared" si="4"/>
        <v>23</v>
      </c>
      <c r="DM61" s="85"/>
      <c r="DN61" s="86">
        <f t="shared" si="5"/>
        <v>22</v>
      </c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9"/>
      <c r="EO61" s="90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</row>
    <row r="62" spans="1:218" ht="15.75" thickBot="1" x14ac:dyDescent="0.3">
      <c r="A62" s="76">
        <v>60</v>
      </c>
      <c r="B62" s="94" t="s">
        <v>36</v>
      </c>
      <c r="C62" s="79"/>
      <c r="D62" s="77">
        <v>1</v>
      </c>
      <c r="E62" s="78"/>
      <c r="F62" s="78"/>
      <c r="G62" s="78">
        <v>1</v>
      </c>
      <c r="H62" s="78"/>
      <c r="I62" s="79">
        <v>80</v>
      </c>
      <c r="J62" s="80">
        <v>1</v>
      </c>
      <c r="K62" s="80"/>
      <c r="L62" s="79"/>
      <c r="M62" s="80">
        <v>1</v>
      </c>
      <c r="N62" s="80"/>
      <c r="O62" s="80">
        <v>1</v>
      </c>
      <c r="P62" s="80"/>
      <c r="Q62" s="79"/>
      <c r="R62" s="78">
        <v>1</v>
      </c>
      <c r="S62" s="78"/>
      <c r="T62" s="139"/>
      <c r="U62" s="80">
        <v>1</v>
      </c>
      <c r="V62" s="80"/>
      <c r="W62" s="79">
        <v>85</v>
      </c>
      <c r="X62" s="80">
        <v>1</v>
      </c>
      <c r="Y62" s="80"/>
      <c r="Z62" s="154">
        <v>1</v>
      </c>
      <c r="AA62" s="80"/>
      <c r="AB62" s="80"/>
      <c r="AC62" s="80">
        <v>1</v>
      </c>
      <c r="AD62" s="80"/>
      <c r="AE62" s="154">
        <v>82</v>
      </c>
      <c r="AF62" s="80">
        <v>1</v>
      </c>
      <c r="AG62" s="80"/>
      <c r="AH62" s="79"/>
      <c r="AI62" s="139"/>
      <c r="AJ62" s="79"/>
      <c r="AK62" s="139"/>
      <c r="AL62" s="80">
        <v>1</v>
      </c>
      <c r="AM62" s="80"/>
      <c r="AN62" s="139"/>
      <c r="AO62" s="80">
        <v>1</v>
      </c>
      <c r="AP62" s="80"/>
      <c r="AQ62" s="80">
        <v>1</v>
      </c>
      <c r="AR62" s="80"/>
      <c r="AS62" s="79">
        <v>90</v>
      </c>
      <c r="AT62" s="139"/>
      <c r="AU62" s="81">
        <v>1</v>
      </c>
      <c r="AV62" s="81"/>
      <c r="AW62" s="82"/>
      <c r="AX62" s="80"/>
      <c r="AY62" s="80">
        <v>1</v>
      </c>
      <c r="AZ62" s="139">
        <v>90</v>
      </c>
      <c r="BA62" s="80">
        <v>1</v>
      </c>
      <c r="BB62" s="80"/>
      <c r="BC62" s="161">
        <v>1</v>
      </c>
      <c r="BD62" s="154">
        <v>1</v>
      </c>
      <c r="BE62" s="80"/>
      <c r="BF62" s="80"/>
      <c r="BG62" s="80"/>
      <c r="BH62" s="161"/>
      <c r="BI62" s="80">
        <v>1</v>
      </c>
      <c r="BJ62" s="80"/>
      <c r="BK62" s="79"/>
      <c r="BL62" s="139"/>
      <c r="BM62" s="80">
        <v>1</v>
      </c>
      <c r="BN62" s="80"/>
      <c r="BO62" s="79">
        <v>70</v>
      </c>
      <c r="BP62" s="80">
        <v>1</v>
      </c>
      <c r="BQ62" s="80"/>
      <c r="BR62" s="79">
        <v>60</v>
      </c>
      <c r="BS62" s="80">
        <v>1</v>
      </c>
      <c r="BT62" s="80"/>
      <c r="BU62" s="139"/>
      <c r="BV62" s="80">
        <v>1</v>
      </c>
      <c r="BW62" s="80"/>
      <c r="BX62" s="79"/>
      <c r="BY62" s="80">
        <v>1</v>
      </c>
      <c r="BZ62" s="80"/>
      <c r="CA62" s="161">
        <v>65</v>
      </c>
      <c r="CB62" s="80">
        <v>1</v>
      </c>
      <c r="CC62" s="80"/>
      <c r="CD62" s="80">
        <v>1</v>
      </c>
      <c r="CE62" s="80"/>
      <c r="CF62" s="79">
        <v>65</v>
      </c>
      <c r="CG62" s="139"/>
      <c r="CH62" s="80">
        <v>1</v>
      </c>
      <c r="CI62" s="80"/>
      <c r="CJ62" s="79"/>
      <c r="CK62" s="80">
        <v>1</v>
      </c>
      <c r="CL62" s="80"/>
      <c r="CM62" s="161">
        <v>1</v>
      </c>
      <c r="CN62" s="161">
        <v>1</v>
      </c>
      <c r="CO62" s="161">
        <v>1</v>
      </c>
      <c r="CP62" s="139"/>
      <c r="CQ62" s="139"/>
      <c r="CR62" s="78"/>
      <c r="CS62" s="78">
        <v>1</v>
      </c>
      <c r="CT62" s="139"/>
      <c r="CU62" s="78">
        <v>1</v>
      </c>
      <c r="CV62" s="78"/>
      <c r="CW62" s="78"/>
      <c r="CX62" s="78"/>
      <c r="CY62" s="78">
        <v>1</v>
      </c>
      <c r="CZ62" s="78"/>
      <c r="DA62" s="161">
        <v>1</v>
      </c>
      <c r="DB62" s="78"/>
      <c r="DC62" s="78"/>
      <c r="DD62" s="139"/>
      <c r="DE62" s="78"/>
      <c r="DF62" s="78"/>
      <c r="DG62" s="78"/>
      <c r="DH62" s="78"/>
      <c r="DI62" s="78"/>
      <c r="DK62" s="173">
        <f t="shared" si="3"/>
        <v>3454</v>
      </c>
      <c r="DL62" s="85">
        <f t="shared" si="4"/>
        <v>45</v>
      </c>
      <c r="DM62" s="85"/>
      <c r="DN62" s="86">
        <f t="shared" si="5"/>
        <v>45</v>
      </c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9"/>
      <c r="EO62" s="90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  <c r="FO62" s="87"/>
      <c r="FP62" s="87"/>
      <c r="FQ62" s="87"/>
      <c r="FR62" s="87"/>
      <c r="FS62" s="87"/>
      <c r="FT62" s="87"/>
      <c r="FU62" s="87"/>
      <c r="FV62" s="87"/>
      <c r="FW62" s="87"/>
      <c r="FX62" s="87"/>
      <c r="FY62" s="87"/>
      <c r="FZ62" s="87"/>
      <c r="GA62" s="87"/>
      <c r="GB62" s="87"/>
      <c r="GC62" s="87"/>
      <c r="GD62" s="87"/>
      <c r="GE62" s="87"/>
      <c r="GF62" s="87"/>
      <c r="GG62" s="87"/>
      <c r="GH62" s="87"/>
      <c r="GI62" s="87"/>
      <c r="GJ62" s="87"/>
      <c r="GK62" s="87"/>
      <c r="GL62" s="87"/>
      <c r="GM62" s="87"/>
      <c r="GN62" s="87"/>
      <c r="GO62" s="87"/>
      <c r="GP62" s="87"/>
      <c r="GQ62" s="87"/>
      <c r="GR62" s="87"/>
      <c r="GS62" s="87"/>
      <c r="GT62" s="87"/>
      <c r="GU62" s="87"/>
      <c r="GV62" s="87"/>
      <c r="GW62" s="87"/>
      <c r="GX62" s="87"/>
      <c r="GY62" s="87"/>
      <c r="GZ62" s="87"/>
      <c r="HA62" s="87"/>
      <c r="HB62" s="87"/>
      <c r="HC62" s="87"/>
      <c r="HD62" s="87"/>
      <c r="HE62" s="87"/>
      <c r="HF62" s="87"/>
      <c r="HG62" s="87"/>
      <c r="HH62" s="87"/>
      <c r="HI62" s="87"/>
      <c r="HJ62" s="87"/>
    </row>
    <row r="63" spans="1:218" ht="15.75" thickBot="1" x14ac:dyDescent="0.3">
      <c r="A63" s="76">
        <v>61</v>
      </c>
      <c r="B63" s="121" t="s">
        <v>146</v>
      </c>
      <c r="C63" s="79"/>
      <c r="D63" s="77">
        <v>1</v>
      </c>
      <c r="E63" s="78">
        <v>1</v>
      </c>
      <c r="F63" s="78"/>
      <c r="G63" s="78"/>
      <c r="H63" s="78"/>
      <c r="I63" s="79">
        <v>80</v>
      </c>
      <c r="J63" s="87">
        <v>1</v>
      </c>
      <c r="K63" s="80"/>
      <c r="L63" s="79">
        <v>65</v>
      </c>
      <c r="M63" s="80">
        <v>1</v>
      </c>
      <c r="N63" s="80"/>
      <c r="O63" s="80"/>
      <c r="P63" s="80"/>
      <c r="Q63" s="79"/>
      <c r="R63" s="78">
        <v>1</v>
      </c>
      <c r="S63" s="78"/>
      <c r="T63" s="139">
        <v>110</v>
      </c>
      <c r="U63" s="80">
        <v>1</v>
      </c>
      <c r="V63" s="80"/>
      <c r="W63" s="79"/>
      <c r="X63" s="80"/>
      <c r="Y63" s="80"/>
      <c r="Z63" s="154"/>
      <c r="AA63" s="80"/>
      <c r="AB63" s="80"/>
      <c r="AC63" s="80"/>
      <c r="AD63" s="80"/>
      <c r="AE63" s="154"/>
      <c r="AF63" s="80">
        <v>1</v>
      </c>
      <c r="AG63" s="80"/>
      <c r="AH63" s="79"/>
      <c r="AI63" s="139"/>
      <c r="AJ63" s="79"/>
      <c r="AK63" s="139"/>
      <c r="AL63" s="80">
        <v>1</v>
      </c>
      <c r="AM63" s="80"/>
      <c r="AN63" s="139"/>
      <c r="AO63" s="80">
        <v>1</v>
      </c>
      <c r="AP63" s="80"/>
      <c r="AQ63" s="80">
        <v>1</v>
      </c>
      <c r="AR63" s="80"/>
      <c r="AS63" s="79"/>
      <c r="AT63" s="139"/>
      <c r="AU63" s="81">
        <v>1</v>
      </c>
      <c r="AV63" s="81"/>
      <c r="AW63" s="82"/>
      <c r="AX63" s="80"/>
      <c r="AY63" s="80">
        <v>1</v>
      </c>
      <c r="AZ63" s="139"/>
      <c r="BA63" s="80">
        <v>1</v>
      </c>
      <c r="BB63" s="80"/>
      <c r="BC63" s="161"/>
      <c r="BD63" s="154"/>
      <c r="BE63" s="80">
        <v>1</v>
      </c>
      <c r="BF63" s="80">
        <v>1</v>
      </c>
      <c r="BG63" s="80"/>
      <c r="BH63" s="161"/>
      <c r="BI63" s="80">
        <v>1</v>
      </c>
      <c r="BJ63" s="80"/>
      <c r="BK63" s="79"/>
      <c r="BL63" s="139"/>
      <c r="BM63" s="80">
        <v>1</v>
      </c>
      <c r="BN63" s="80"/>
      <c r="BO63" s="79"/>
      <c r="BP63" s="80"/>
      <c r="BQ63" s="80"/>
      <c r="BR63" s="79"/>
      <c r="BS63" s="80"/>
      <c r="BT63" s="80"/>
      <c r="BU63" s="139"/>
      <c r="BV63" s="80">
        <v>1</v>
      </c>
      <c r="BW63" s="80"/>
      <c r="BX63" s="79"/>
      <c r="BY63" s="80">
        <v>1</v>
      </c>
      <c r="BZ63" s="80"/>
      <c r="CA63" s="161">
        <v>65</v>
      </c>
      <c r="CB63" s="80">
        <v>1</v>
      </c>
      <c r="CC63" s="80"/>
      <c r="CD63" s="80">
        <v>1</v>
      </c>
      <c r="CE63" s="80"/>
      <c r="CF63" s="79"/>
      <c r="CG63" s="139"/>
      <c r="CH63" s="80">
        <v>1</v>
      </c>
      <c r="CI63" s="80"/>
      <c r="CJ63" s="79"/>
      <c r="CK63" s="80">
        <v>1</v>
      </c>
      <c r="CL63" s="80"/>
      <c r="CM63" s="161"/>
      <c r="CN63" s="161"/>
      <c r="CO63" s="161"/>
      <c r="CP63" s="139"/>
      <c r="CQ63" s="139"/>
      <c r="CR63" s="78">
        <v>1</v>
      </c>
      <c r="CS63" s="78">
        <v>1</v>
      </c>
      <c r="CT63" s="139"/>
      <c r="CU63" s="78">
        <v>1</v>
      </c>
      <c r="CV63" s="78"/>
      <c r="CW63" s="78"/>
      <c r="CX63" s="78"/>
      <c r="CY63" s="78">
        <v>1</v>
      </c>
      <c r="CZ63" s="78"/>
      <c r="DA63" s="161">
        <v>1</v>
      </c>
      <c r="DB63" s="78">
        <v>1</v>
      </c>
      <c r="DC63" s="78"/>
      <c r="DD63" s="139"/>
      <c r="DE63" s="78">
        <v>1</v>
      </c>
      <c r="DF63" s="78"/>
      <c r="DG63" s="78">
        <v>1</v>
      </c>
      <c r="DH63" s="78"/>
      <c r="DI63" s="78">
        <v>1</v>
      </c>
      <c r="DK63" s="173">
        <f t="shared" si="3"/>
        <v>2493</v>
      </c>
      <c r="DL63" s="85">
        <f t="shared" si="4"/>
        <v>36</v>
      </c>
      <c r="DM63" s="85"/>
      <c r="DN63" s="86">
        <f t="shared" si="5"/>
        <v>35</v>
      </c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X63" s="87"/>
      <c r="FY63" s="87"/>
      <c r="FZ63" s="87"/>
      <c r="GA63" s="87"/>
      <c r="GB63" s="87"/>
      <c r="GC63" s="87"/>
      <c r="GD63" s="87"/>
      <c r="GE63" s="87"/>
      <c r="GF63" s="87"/>
      <c r="GG63" s="87"/>
      <c r="GH63" s="87"/>
      <c r="GI63" s="87"/>
      <c r="GJ63" s="87"/>
      <c r="GK63" s="87"/>
      <c r="GL63" s="87"/>
      <c r="GM63" s="87"/>
      <c r="GN63" s="87"/>
      <c r="GO63" s="87"/>
      <c r="GP63" s="87"/>
      <c r="GQ63" s="87"/>
      <c r="GR63" s="87"/>
      <c r="GS63" s="87"/>
      <c r="GT63" s="87"/>
      <c r="GU63" s="87"/>
      <c r="GV63" s="87"/>
      <c r="GW63" s="87"/>
      <c r="GX63" s="87"/>
      <c r="GY63" s="87"/>
      <c r="GZ63" s="87"/>
      <c r="HA63" s="87"/>
      <c r="HB63" s="87"/>
      <c r="HC63" s="87"/>
      <c r="HD63" s="87"/>
      <c r="HE63" s="87"/>
      <c r="HF63" s="87"/>
      <c r="HG63" s="87"/>
      <c r="HH63" s="87"/>
      <c r="HI63" s="87"/>
      <c r="HJ63" s="87"/>
    </row>
    <row r="64" spans="1:218" ht="15.75" thickBot="1" x14ac:dyDescent="0.3">
      <c r="A64" s="76">
        <v>62</v>
      </c>
      <c r="B64" s="94" t="s">
        <v>70</v>
      </c>
      <c r="C64" s="79"/>
      <c r="D64" s="77">
        <v>1</v>
      </c>
      <c r="E64" s="78">
        <v>1</v>
      </c>
      <c r="F64" s="78"/>
      <c r="G64" s="78"/>
      <c r="H64" s="78">
        <v>1</v>
      </c>
      <c r="I64" s="79">
        <v>80</v>
      </c>
      <c r="J64" s="80"/>
      <c r="K64" s="80">
        <v>1</v>
      </c>
      <c r="L64" s="79">
        <v>105</v>
      </c>
      <c r="M64" s="80"/>
      <c r="N64" s="80">
        <v>1</v>
      </c>
      <c r="O64" s="80"/>
      <c r="P64" s="80">
        <v>1</v>
      </c>
      <c r="Q64" s="79"/>
      <c r="R64" s="78"/>
      <c r="S64" s="78">
        <v>1</v>
      </c>
      <c r="T64" s="139">
        <v>95</v>
      </c>
      <c r="U64" s="80"/>
      <c r="V64" s="80">
        <v>1</v>
      </c>
      <c r="W64" s="79">
        <v>85</v>
      </c>
      <c r="X64" s="80"/>
      <c r="Y64" s="80">
        <v>1</v>
      </c>
      <c r="Z64" s="154">
        <v>1</v>
      </c>
      <c r="AA64" s="80"/>
      <c r="AB64" s="80"/>
      <c r="AC64" s="80"/>
      <c r="AD64" s="80">
        <v>1</v>
      </c>
      <c r="AE64" s="154">
        <v>112</v>
      </c>
      <c r="AF64" s="80"/>
      <c r="AG64" s="80">
        <v>1</v>
      </c>
      <c r="AH64" s="79">
        <v>97</v>
      </c>
      <c r="AI64" s="139"/>
      <c r="AJ64" s="79">
        <v>107</v>
      </c>
      <c r="AK64" s="139"/>
      <c r="AL64" s="80"/>
      <c r="AM64" s="80"/>
      <c r="AN64" s="139">
        <v>100</v>
      </c>
      <c r="AO64" s="80"/>
      <c r="AP64" s="80">
        <v>1</v>
      </c>
      <c r="AQ64" s="80"/>
      <c r="AR64" s="80"/>
      <c r="AS64" s="79"/>
      <c r="AT64" s="139">
        <v>105</v>
      </c>
      <c r="AU64" s="81"/>
      <c r="AV64" s="81">
        <v>1</v>
      </c>
      <c r="AW64" s="82"/>
      <c r="AX64" s="80">
        <v>1</v>
      </c>
      <c r="AY64" s="80"/>
      <c r="AZ64" s="139"/>
      <c r="BA64" s="80"/>
      <c r="BB64" s="80"/>
      <c r="BC64" s="161"/>
      <c r="BD64" s="154"/>
      <c r="BE64" s="80">
        <v>1</v>
      </c>
      <c r="BF64" s="80"/>
      <c r="BG64" s="80">
        <v>1</v>
      </c>
      <c r="BH64" s="161">
        <v>1</v>
      </c>
      <c r="BI64" s="80"/>
      <c r="BJ64" s="80">
        <v>1</v>
      </c>
      <c r="BK64" s="79">
        <v>100</v>
      </c>
      <c r="BL64" s="139"/>
      <c r="BM64" s="80">
        <v>1</v>
      </c>
      <c r="BN64" s="80"/>
      <c r="BO64" s="79"/>
      <c r="BP64" s="80">
        <v>1</v>
      </c>
      <c r="BQ64" s="80"/>
      <c r="BR64" s="79">
        <v>95</v>
      </c>
      <c r="BS64" s="80"/>
      <c r="BT64" s="80">
        <v>1</v>
      </c>
      <c r="BU64" s="139"/>
      <c r="BV64" s="80"/>
      <c r="BW64" s="80"/>
      <c r="BX64" s="79">
        <v>66</v>
      </c>
      <c r="BY64" s="80"/>
      <c r="BZ64" s="80">
        <v>1</v>
      </c>
      <c r="CA64" s="161"/>
      <c r="CB64" s="80"/>
      <c r="CC64" s="80">
        <v>1</v>
      </c>
      <c r="CD64" s="80"/>
      <c r="CE64" s="80">
        <v>1</v>
      </c>
      <c r="CF64" s="79">
        <v>145</v>
      </c>
      <c r="CG64" s="139"/>
      <c r="CH64" s="80">
        <v>1</v>
      </c>
      <c r="CI64" s="80"/>
      <c r="CJ64" s="79">
        <v>100</v>
      </c>
      <c r="CK64" s="80">
        <v>1</v>
      </c>
      <c r="CL64" s="80"/>
      <c r="CM64" s="161"/>
      <c r="CN64" s="161"/>
      <c r="CO64" s="161"/>
      <c r="CP64" s="139">
        <v>109</v>
      </c>
      <c r="CQ64" s="139"/>
      <c r="CR64" s="78">
        <v>1</v>
      </c>
      <c r="CS64" s="78">
        <v>1</v>
      </c>
      <c r="CT64" s="139"/>
      <c r="CU64" s="78"/>
      <c r="CV64" s="78"/>
      <c r="CW64" s="78"/>
      <c r="CX64" s="78"/>
      <c r="CY64" s="78"/>
      <c r="CZ64" s="78">
        <v>1</v>
      </c>
      <c r="DA64" s="161">
        <v>1</v>
      </c>
      <c r="DB64" s="78"/>
      <c r="DC64" s="78"/>
      <c r="DD64" s="139">
        <v>65</v>
      </c>
      <c r="DE64" s="78"/>
      <c r="DF64" s="78"/>
      <c r="DG64" s="78"/>
      <c r="DH64" s="78">
        <v>1</v>
      </c>
      <c r="DI64" s="78">
        <v>1</v>
      </c>
      <c r="DK64" s="173">
        <f t="shared" si="3"/>
        <v>4009</v>
      </c>
      <c r="DL64" s="85">
        <f t="shared" si="4"/>
        <v>49</v>
      </c>
      <c r="DM64" s="85"/>
      <c r="DN64" s="86">
        <f t="shared" si="5"/>
        <v>47</v>
      </c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/>
      <c r="GA64" s="87"/>
      <c r="GB64" s="87"/>
      <c r="GC64" s="87"/>
      <c r="GD64" s="87"/>
      <c r="GE64" s="87"/>
      <c r="GF64" s="87"/>
      <c r="GG64" s="87"/>
      <c r="GH64" s="87"/>
      <c r="GI64" s="87"/>
      <c r="GJ64" s="87"/>
      <c r="GK64" s="87"/>
      <c r="GL64" s="87"/>
      <c r="GM64" s="87"/>
      <c r="GN64" s="87"/>
      <c r="GO64" s="87"/>
      <c r="GP64" s="87"/>
      <c r="GQ64" s="87"/>
      <c r="GR64" s="87"/>
      <c r="GS64" s="87"/>
      <c r="GT64" s="87"/>
      <c r="GU64" s="87"/>
      <c r="GV64" s="87"/>
      <c r="GW64" s="87"/>
      <c r="GX64" s="87"/>
      <c r="GY64" s="87"/>
      <c r="GZ64" s="87"/>
      <c r="HA64" s="87"/>
      <c r="HB64" s="87"/>
      <c r="HC64" s="87"/>
      <c r="HD64" s="87"/>
      <c r="HE64" s="87"/>
      <c r="HF64" s="87"/>
      <c r="HG64" s="87"/>
      <c r="HH64" s="87"/>
      <c r="HI64" s="87"/>
      <c r="HJ64" s="87"/>
    </row>
    <row r="65" spans="1:232" ht="15.75" thickBot="1" x14ac:dyDescent="0.3">
      <c r="A65" s="76">
        <v>63</v>
      </c>
      <c r="B65" s="94" t="s">
        <v>37</v>
      </c>
      <c r="C65" s="79"/>
      <c r="D65" s="77">
        <v>1</v>
      </c>
      <c r="E65" s="78"/>
      <c r="F65" s="78">
        <v>1</v>
      </c>
      <c r="G65" s="78"/>
      <c r="H65" s="78"/>
      <c r="I65" s="79">
        <v>80</v>
      </c>
      <c r="J65" s="80"/>
      <c r="K65" s="80">
        <v>1</v>
      </c>
      <c r="L65" s="79">
        <v>105</v>
      </c>
      <c r="M65" s="80"/>
      <c r="N65" s="80">
        <v>1</v>
      </c>
      <c r="O65" s="80"/>
      <c r="P65" s="80">
        <v>1</v>
      </c>
      <c r="Q65" s="79"/>
      <c r="R65" s="80"/>
      <c r="S65" s="80">
        <v>1</v>
      </c>
      <c r="T65" s="139"/>
      <c r="U65" s="80"/>
      <c r="V65" s="80">
        <v>1</v>
      </c>
      <c r="W65" s="79"/>
      <c r="X65" s="80"/>
      <c r="Y65" s="80">
        <v>1</v>
      </c>
      <c r="Z65" s="154"/>
      <c r="AA65" s="80"/>
      <c r="AB65" s="80"/>
      <c r="AC65" s="80"/>
      <c r="AD65" s="80"/>
      <c r="AE65" s="154"/>
      <c r="AF65" s="80"/>
      <c r="AG65" s="80">
        <v>1</v>
      </c>
      <c r="AH65" s="79">
        <v>126</v>
      </c>
      <c r="AI65" s="139"/>
      <c r="AJ65" s="79">
        <v>107</v>
      </c>
      <c r="AK65" s="139"/>
      <c r="AL65" s="80"/>
      <c r="AM65" s="80">
        <v>1</v>
      </c>
      <c r="AN65" s="139"/>
      <c r="AO65" s="80"/>
      <c r="AP65" s="80">
        <v>1</v>
      </c>
      <c r="AQ65" s="80"/>
      <c r="AR65" s="80">
        <v>1</v>
      </c>
      <c r="AS65" s="79">
        <v>120</v>
      </c>
      <c r="AT65" s="139"/>
      <c r="AU65" s="81"/>
      <c r="AV65" s="81">
        <v>1</v>
      </c>
      <c r="AW65" s="82"/>
      <c r="AX65" s="80">
        <v>1</v>
      </c>
      <c r="AY65" s="80"/>
      <c r="AZ65" s="139"/>
      <c r="BA65" s="80"/>
      <c r="BB65" s="80">
        <v>1</v>
      </c>
      <c r="BC65" s="154"/>
      <c r="BD65" s="154"/>
      <c r="BE65" s="80"/>
      <c r="BF65" s="80"/>
      <c r="BG65" s="80">
        <v>1</v>
      </c>
      <c r="BH65" s="154">
        <v>1</v>
      </c>
      <c r="BI65" s="80"/>
      <c r="BJ65" s="80">
        <v>1</v>
      </c>
      <c r="BK65" s="79">
        <v>100</v>
      </c>
      <c r="BL65" s="139"/>
      <c r="BM65" s="80"/>
      <c r="BN65" s="80">
        <v>1</v>
      </c>
      <c r="BO65" s="79"/>
      <c r="BP65" s="80"/>
      <c r="BQ65" s="80"/>
      <c r="BR65" s="79"/>
      <c r="BS65" s="80"/>
      <c r="BT65" s="80"/>
      <c r="BU65" s="139"/>
      <c r="BV65" s="80">
        <v>1</v>
      </c>
      <c r="BW65" s="80"/>
      <c r="BX65" s="79"/>
      <c r="BY65" s="80"/>
      <c r="BZ65" s="80">
        <v>1</v>
      </c>
      <c r="CA65" s="154">
        <v>95</v>
      </c>
      <c r="CB65" s="80"/>
      <c r="CC65" s="80">
        <v>1</v>
      </c>
      <c r="CD65" s="80"/>
      <c r="CE65" s="80">
        <v>1</v>
      </c>
      <c r="CF65" s="79">
        <v>115</v>
      </c>
      <c r="CG65" s="139"/>
      <c r="CH65" s="80"/>
      <c r="CI65" s="80">
        <v>1</v>
      </c>
      <c r="CJ65" s="79">
        <v>100</v>
      </c>
      <c r="CK65" s="80">
        <v>1</v>
      </c>
      <c r="CL65" s="80"/>
      <c r="CM65" s="154"/>
      <c r="CN65" s="154"/>
      <c r="CO65" s="154"/>
      <c r="CP65" s="139"/>
      <c r="CQ65" s="139"/>
      <c r="CR65" s="80">
        <v>1</v>
      </c>
      <c r="CS65" s="80">
        <v>1</v>
      </c>
      <c r="CT65" s="139"/>
      <c r="CU65" s="78"/>
      <c r="CV65" s="80"/>
      <c r="CW65" s="80"/>
      <c r="CX65" s="80"/>
      <c r="CY65" s="80"/>
      <c r="CZ65" s="80">
        <v>1</v>
      </c>
      <c r="DA65" s="154">
        <v>1</v>
      </c>
      <c r="DB65" s="80"/>
      <c r="DC65" s="80">
        <v>1</v>
      </c>
      <c r="DD65" s="139"/>
      <c r="DE65" s="78"/>
      <c r="DF65" s="80">
        <v>1</v>
      </c>
      <c r="DG65" s="80"/>
      <c r="DH65" s="80">
        <v>1</v>
      </c>
      <c r="DI65" s="80"/>
      <c r="DK65" s="173">
        <f t="shared" si="3"/>
        <v>3430</v>
      </c>
      <c r="DL65" s="85">
        <f t="shared" si="4"/>
        <v>41</v>
      </c>
      <c r="DM65" s="85"/>
      <c r="DN65" s="86">
        <f t="shared" si="5"/>
        <v>40</v>
      </c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X65" s="87"/>
      <c r="FY65" s="87"/>
      <c r="FZ65" s="87"/>
      <c r="GA65" s="87"/>
      <c r="GB65" s="87"/>
      <c r="GC65" s="87"/>
      <c r="GD65" s="87"/>
      <c r="GE65" s="87"/>
      <c r="GF65" s="87"/>
      <c r="GG65" s="87"/>
      <c r="GH65" s="87"/>
      <c r="GI65" s="87"/>
      <c r="GJ65" s="87"/>
      <c r="GK65" s="87"/>
      <c r="GL65" s="87"/>
      <c r="GM65" s="87"/>
      <c r="GN65" s="87"/>
      <c r="GO65" s="87"/>
      <c r="GP65" s="87"/>
      <c r="GQ65" s="87"/>
      <c r="GR65" s="87"/>
      <c r="GS65" s="87"/>
      <c r="GT65" s="87"/>
      <c r="GU65" s="87"/>
      <c r="GV65" s="87"/>
      <c r="GW65" s="87"/>
      <c r="GX65" s="87"/>
      <c r="GY65" s="87"/>
      <c r="GZ65" s="87"/>
      <c r="HA65" s="87"/>
      <c r="HB65" s="87"/>
      <c r="HC65" s="87"/>
      <c r="HD65" s="87"/>
      <c r="HE65" s="87"/>
      <c r="HF65" s="87"/>
      <c r="HG65" s="87"/>
      <c r="HH65" s="87"/>
      <c r="HI65" s="87"/>
      <c r="HJ65" s="87"/>
    </row>
    <row r="66" spans="1:232" ht="15.75" thickBot="1" x14ac:dyDescent="0.3">
      <c r="A66" s="76">
        <v>64</v>
      </c>
      <c r="B66" s="96" t="s">
        <v>73</v>
      </c>
      <c r="C66" s="79">
        <v>70</v>
      </c>
      <c r="D66" s="77"/>
      <c r="E66" s="78"/>
      <c r="F66" s="78">
        <v>1</v>
      </c>
      <c r="G66" s="78"/>
      <c r="H66" s="78">
        <v>1</v>
      </c>
      <c r="I66" s="79">
        <v>80</v>
      </c>
      <c r="J66" s="80"/>
      <c r="K66" s="80">
        <v>1</v>
      </c>
      <c r="L66" s="79">
        <v>105</v>
      </c>
      <c r="M66" s="80"/>
      <c r="N66" s="80">
        <v>1</v>
      </c>
      <c r="O66" s="80"/>
      <c r="P66" s="80">
        <v>1</v>
      </c>
      <c r="Q66" s="79"/>
      <c r="R66" s="80"/>
      <c r="S66" s="80">
        <v>1</v>
      </c>
      <c r="T66" s="139">
        <v>135</v>
      </c>
      <c r="U66" s="80"/>
      <c r="V66" s="80">
        <v>1</v>
      </c>
      <c r="W66" s="79">
        <v>150</v>
      </c>
      <c r="X66" s="80"/>
      <c r="Y66" s="80">
        <v>1</v>
      </c>
      <c r="Z66" s="154">
        <v>1</v>
      </c>
      <c r="AA66" s="80"/>
      <c r="AB66" s="80"/>
      <c r="AC66" s="80"/>
      <c r="AD66" s="80">
        <v>1</v>
      </c>
      <c r="AE66" s="154">
        <v>168</v>
      </c>
      <c r="AF66" s="80"/>
      <c r="AG66" s="80">
        <v>1</v>
      </c>
      <c r="AH66" s="79">
        <v>126</v>
      </c>
      <c r="AI66" s="139"/>
      <c r="AJ66" s="79">
        <v>170</v>
      </c>
      <c r="AK66" s="139"/>
      <c r="AL66" s="80"/>
      <c r="AM66" s="80">
        <v>1</v>
      </c>
      <c r="AN66" s="139">
        <v>140</v>
      </c>
      <c r="AO66" s="80"/>
      <c r="AP66" s="80">
        <v>1</v>
      </c>
      <c r="AQ66" s="80"/>
      <c r="AR66" s="80">
        <v>1</v>
      </c>
      <c r="AS66" s="79"/>
      <c r="AT66" s="139">
        <v>150</v>
      </c>
      <c r="AU66" s="81"/>
      <c r="AV66" s="81">
        <v>1</v>
      </c>
      <c r="AW66" s="82"/>
      <c r="AX66" s="80">
        <v>1</v>
      </c>
      <c r="AY66" s="80"/>
      <c r="AZ66" s="139">
        <v>125</v>
      </c>
      <c r="BA66" s="80"/>
      <c r="BB66" s="80">
        <v>1</v>
      </c>
      <c r="BC66" s="154">
        <v>1</v>
      </c>
      <c r="BD66" s="154">
        <v>1</v>
      </c>
      <c r="BE66" s="80"/>
      <c r="BF66" s="80"/>
      <c r="BG66" s="80"/>
      <c r="BH66" s="154">
        <v>1</v>
      </c>
      <c r="BI66" s="80"/>
      <c r="BJ66" s="80">
        <v>1</v>
      </c>
      <c r="BK66" s="79">
        <v>130</v>
      </c>
      <c r="BL66" s="139"/>
      <c r="BM66" s="80"/>
      <c r="BN66" s="80">
        <v>1</v>
      </c>
      <c r="BO66" s="79">
        <v>130</v>
      </c>
      <c r="BP66" s="80"/>
      <c r="BQ66" s="80">
        <v>1</v>
      </c>
      <c r="BR66" s="79">
        <v>95</v>
      </c>
      <c r="BS66" s="80"/>
      <c r="BT66" s="80">
        <v>1</v>
      </c>
      <c r="BU66" s="139">
        <v>120</v>
      </c>
      <c r="BV66" s="80"/>
      <c r="BW66" s="80">
        <v>1</v>
      </c>
      <c r="BX66" s="79">
        <v>100</v>
      </c>
      <c r="BY66" s="80"/>
      <c r="BZ66" s="80">
        <v>1</v>
      </c>
      <c r="CA66" s="154">
        <v>95</v>
      </c>
      <c r="CB66" s="80"/>
      <c r="CC66" s="80">
        <v>1</v>
      </c>
      <c r="CD66" s="80"/>
      <c r="CE66" s="80">
        <v>1</v>
      </c>
      <c r="CF66" s="79">
        <v>190</v>
      </c>
      <c r="CG66" s="139"/>
      <c r="CH66" s="80"/>
      <c r="CI66" s="80">
        <v>1</v>
      </c>
      <c r="CJ66" s="79">
        <v>130</v>
      </c>
      <c r="CK66" s="80"/>
      <c r="CL66" s="80">
        <v>1</v>
      </c>
      <c r="CM66" s="154">
        <v>1</v>
      </c>
      <c r="CN66" s="154">
        <v>1</v>
      </c>
      <c r="CO66" s="154">
        <v>1</v>
      </c>
      <c r="CP66" s="139"/>
      <c r="CQ66" s="139"/>
      <c r="CR66" s="80"/>
      <c r="CS66" s="80">
        <v>1</v>
      </c>
      <c r="CT66" s="139">
        <v>97</v>
      </c>
      <c r="CU66" s="78"/>
      <c r="CV66" s="80">
        <v>1</v>
      </c>
      <c r="CW66" s="80">
        <v>1</v>
      </c>
      <c r="CX66" s="80"/>
      <c r="CY66" s="80"/>
      <c r="CZ66" s="80">
        <v>1</v>
      </c>
      <c r="DA66" s="154">
        <v>1</v>
      </c>
      <c r="DB66" s="80">
        <v>1</v>
      </c>
      <c r="DC66" s="80"/>
      <c r="DD66" s="139">
        <v>85</v>
      </c>
      <c r="DE66" s="78"/>
      <c r="DF66" s="80">
        <v>1</v>
      </c>
      <c r="DG66" s="80"/>
      <c r="DH66" s="80">
        <v>1</v>
      </c>
      <c r="DI66" s="80">
        <v>1</v>
      </c>
      <c r="DK66" s="173">
        <f t="shared" si="3"/>
        <v>6085</v>
      </c>
      <c r="DL66" s="85">
        <f t="shared" si="4"/>
        <v>63</v>
      </c>
      <c r="DM66" s="85"/>
      <c r="DN66" s="86">
        <f t="shared" si="5"/>
        <v>61</v>
      </c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X66" s="87"/>
      <c r="FY66" s="87"/>
      <c r="FZ66" s="87"/>
      <c r="GA66" s="87"/>
      <c r="GB66" s="87"/>
      <c r="GC66" s="87"/>
      <c r="GD66" s="87"/>
      <c r="GE66" s="87"/>
      <c r="GF66" s="87"/>
      <c r="GG66" s="87"/>
      <c r="GH66" s="87"/>
      <c r="GI66" s="87"/>
      <c r="GJ66" s="87"/>
      <c r="GK66" s="87"/>
      <c r="GL66" s="87"/>
      <c r="GM66" s="87"/>
      <c r="GN66" s="87"/>
      <c r="GO66" s="87"/>
      <c r="GP66" s="87"/>
      <c r="GQ66" s="87"/>
      <c r="GR66" s="87"/>
      <c r="GS66" s="87"/>
      <c r="GT66" s="87"/>
      <c r="GU66" s="87"/>
      <c r="GV66" s="87"/>
      <c r="GW66" s="87"/>
      <c r="GX66" s="87"/>
      <c r="GY66" s="87"/>
      <c r="GZ66" s="87"/>
      <c r="HA66" s="87"/>
      <c r="HB66" s="87"/>
      <c r="HC66" s="87"/>
      <c r="HD66" s="87"/>
      <c r="HE66" s="87"/>
      <c r="HF66" s="87"/>
      <c r="HG66" s="87"/>
      <c r="HH66" s="87"/>
      <c r="HI66" s="87"/>
      <c r="HJ66" s="87"/>
    </row>
    <row r="67" spans="1:232" ht="15.75" thickBot="1" x14ac:dyDescent="0.3">
      <c r="A67" s="76">
        <v>65</v>
      </c>
      <c r="B67" s="96" t="s">
        <v>71</v>
      </c>
      <c r="C67" s="79"/>
      <c r="D67" s="77"/>
      <c r="E67" s="78">
        <v>1</v>
      </c>
      <c r="F67" s="78"/>
      <c r="G67" s="78"/>
      <c r="H67" s="78"/>
      <c r="I67" s="79">
        <v>80</v>
      </c>
      <c r="J67" s="87">
        <v>1</v>
      </c>
      <c r="K67" s="78"/>
      <c r="L67" s="79"/>
      <c r="M67" s="78">
        <v>1</v>
      </c>
      <c r="N67" s="78"/>
      <c r="O67" s="78"/>
      <c r="P67" s="78"/>
      <c r="Q67" s="79"/>
      <c r="R67" s="78">
        <v>1</v>
      </c>
      <c r="S67" s="78"/>
      <c r="T67" s="139"/>
      <c r="U67" s="78">
        <v>1</v>
      </c>
      <c r="V67" s="80"/>
      <c r="W67" s="79">
        <v>85</v>
      </c>
      <c r="X67" s="80">
        <v>1</v>
      </c>
      <c r="Y67" s="80"/>
      <c r="Z67" s="154">
        <v>1</v>
      </c>
      <c r="AA67" s="80"/>
      <c r="AB67" s="80"/>
      <c r="AC67" s="80">
        <v>1</v>
      </c>
      <c r="AD67" s="80"/>
      <c r="AE67" s="154">
        <v>82</v>
      </c>
      <c r="AF67" s="80">
        <v>1</v>
      </c>
      <c r="AG67" s="80"/>
      <c r="AH67" s="79"/>
      <c r="AI67" s="139"/>
      <c r="AJ67" s="79"/>
      <c r="AK67" s="139"/>
      <c r="AL67" s="80">
        <v>1</v>
      </c>
      <c r="AM67" s="80"/>
      <c r="AN67" s="139"/>
      <c r="AO67" s="80"/>
      <c r="AP67" s="80"/>
      <c r="AQ67" s="80"/>
      <c r="AR67" s="80"/>
      <c r="AS67" s="79">
        <v>90</v>
      </c>
      <c r="AT67" s="139"/>
      <c r="AU67" s="81">
        <v>1</v>
      </c>
      <c r="AV67" s="81"/>
      <c r="AW67" s="82"/>
      <c r="AX67" s="80"/>
      <c r="AY67" s="80">
        <v>1</v>
      </c>
      <c r="AZ67" s="139">
        <v>90</v>
      </c>
      <c r="BA67" s="80">
        <v>1</v>
      </c>
      <c r="BB67" s="80"/>
      <c r="BC67" s="154"/>
      <c r="BD67" s="154"/>
      <c r="BE67" s="80">
        <v>1</v>
      </c>
      <c r="BF67" s="80">
        <v>1</v>
      </c>
      <c r="BG67" s="80"/>
      <c r="BH67" s="154"/>
      <c r="BI67" s="80">
        <v>1</v>
      </c>
      <c r="BJ67" s="80"/>
      <c r="BK67" s="79"/>
      <c r="BL67" s="139"/>
      <c r="BM67" s="80">
        <v>1</v>
      </c>
      <c r="BN67" s="80"/>
      <c r="BO67" s="79">
        <v>70</v>
      </c>
      <c r="BP67" s="80">
        <v>1</v>
      </c>
      <c r="BQ67" s="80"/>
      <c r="BR67" s="79">
        <v>95</v>
      </c>
      <c r="BS67" s="80">
        <v>1</v>
      </c>
      <c r="BT67" s="80"/>
      <c r="BU67" s="139"/>
      <c r="BV67" s="80"/>
      <c r="BW67" s="80"/>
      <c r="BX67" s="79"/>
      <c r="BY67" s="80">
        <v>1</v>
      </c>
      <c r="BZ67" s="80"/>
      <c r="CA67" s="154">
        <v>65</v>
      </c>
      <c r="CB67" s="80">
        <v>1</v>
      </c>
      <c r="CC67" s="80"/>
      <c r="CD67" s="80">
        <v>1</v>
      </c>
      <c r="CE67" s="80"/>
      <c r="CF67" s="79"/>
      <c r="CG67" s="139"/>
      <c r="CH67" s="80"/>
      <c r="CI67" s="80"/>
      <c r="CJ67" s="79"/>
      <c r="CK67" s="80">
        <v>1</v>
      </c>
      <c r="CL67" s="80"/>
      <c r="CM67" s="154">
        <v>1</v>
      </c>
      <c r="CN67" s="154">
        <v>1</v>
      </c>
      <c r="CO67" s="154">
        <v>1</v>
      </c>
      <c r="CP67" s="139"/>
      <c r="CQ67" s="139"/>
      <c r="CR67" s="80"/>
      <c r="CS67" s="80">
        <v>1</v>
      </c>
      <c r="CT67" s="139"/>
      <c r="CU67" s="78"/>
      <c r="CV67" s="80"/>
      <c r="CW67" s="80"/>
      <c r="CX67" s="80"/>
      <c r="CY67" s="80">
        <v>1</v>
      </c>
      <c r="CZ67" s="80"/>
      <c r="DA67" s="154"/>
      <c r="DB67" s="80">
        <v>1</v>
      </c>
      <c r="DC67" s="80"/>
      <c r="DD67" s="139"/>
      <c r="DE67" s="78">
        <v>1</v>
      </c>
      <c r="DF67" s="80"/>
      <c r="DG67" s="80">
        <v>1</v>
      </c>
      <c r="DH67" s="80"/>
      <c r="DI67" s="80"/>
      <c r="DK67" s="173">
        <f t="shared" si="3"/>
        <v>2893</v>
      </c>
      <c r="DL67" s="85">
        <f t="shared" si="4"/>
        <v>39</v>
      </c>
      <c r="DM67" s="85"/>
      <c r="DN67" s="86">
        <f t="shared" ref="DN67:DN68" si="6">(DL67-DI67)-K67-DM67</f>
        <v>39</v>
      </c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7"/>
      <c r="FZ67" s="87"/>
      <c r="GA67" s="87"/>
      <c r="GB67" s="87"/>
      <c r="GC67" s="87"/>
      <c r="GD67" s="87"/>
      <c r="GE67" s="87"/>
      <c r="GF67" s="87"/>
      <c r="GG67" s="87"/>
      <c r="GH67" s="87"/>
      <c r="GI67" s="87"/>
      <c r="GJ67" s="87"/>
      <c r="GK67" s="87"/>
      <c r="GL67" s="87"/>
      <c r="GM67" s="87"/>
      <c r="GN67" s="87"/>
      <c r="GO67" s="87"/>
      <c r="GP67" s="87"/>
      <c r="GQ67" s="87"/>
      <c r="GR67" s="87"/>
      <c r="GS67" s="87"/>
      <c r="GT67" s="87"/>
      <c r="GU67" s="87"/>
      <c r="GV67" s="87"/>
      <c r="GW67" s="87"/>
      <c r="GX67" s="87"/>
      <c r="GY67" s="87"/>
      <c r="GZ67" s="87"/>
      <c r="HA67" s="87"/>
      <c r="HB67" s="87"/>
      <c r="HC67" s="87"/>
      <c r="HD67" s="87"/>
      <c r="HE67" s="87"/>
      <c r="HF67" s="87"/>
      <c r="HG67" s="87"/>
      <c r="HH67" s="87"/>
      <c r="HI67" s="87"/>
      <c r="HJ67" s="87"/>
    </row>
    <row r="68" spans="1:232" ht="15.75" thickBot="1" x14ac:dyDescent="0.3">
      <c r="A68" s="76">
        <v>66</v>
      </c>
      <c r="B68" s="99" t="s">
        <v>38</v>
      </c>
      <c r="C68" s="79"/>
      <c r="D68" s="77"/>
      <c r="E68" s="78"/>
      <c r="F68" s="78">
        <v>1</v>
      </c>
      <c r="G68" s="78"/>
      <c r="H68" s="78">
        <v>1</v>
      </c>
      <c r="I68" s="79">
        <v>80</v>
      </c>
      <c r="J68" s="78"/>
      <c r="K68" s="78"/>
      <c r="L68" s="79">
        <v>65</v>
      </c>
      <c r="M68" s="78"/>
      <c r="N68" s="78">
        <v>1</v>
      </c>
      <c r="O68" s="78"/>
      <c r="P68" s="78"/>
      <c r="Q68" s="79"/>
      <c r="R68" s="78"/>
      <c r="S68" s="78">
        <v>1</v>
      </c>
      <c r="T68" s="139"/>
      <c r="U68" s="78"/>
      <c r="V68" s="78">
        <v>1</v>
      </c>
      <c r="W68" s="79"/>
      <c r="X68" s="78"/>
      <c r="Y68" s="78">
        <v>1</v>
      </c>
      <c r="Z68" s="154"/>
      <c r="AA68" s="78"/>
      <c r="AB68" s="78"/>
      <c r="AC68" s="78"/>
      <c r="AD68" s="78">
        <v>1</v>
      </c>
      <c r="AE68" s="154"/>
      <c r="AF68" s="78"/>
      <c r="AG68" s="78">
        <v>1</v>
      </c>
      <c r="AH68" s="79"/>
      <c r="AI68" s="139"/>
      <c r="AJ68" s="79">
        <v>107</v>
      </c>
      <c r="AK68" s="139"/>
      <c r="AL68" s="78"/>
      <c r="AM68" s="78">
        <v>1</v>
      </c>
      <c r="AN68" s="139"/>
      <c r="AO68" s="78"/>
      <c r="AP68" s="78">
        <v>1</v>
      </c>
      <c r="AQ68" s="78"/>
      <c r="AR68" s="78"/>
      <c r="AS68" s="79"/>
      <c r="AT68" s="139"/>
      <c r="AU68" s="81"/>
      <c r="AV68" s="78"/>
      <c r="AW68" s="82"/>
      <c r="AX68" s="78"/>
      <c r="AY68" s="78"/>
      <c r="AZ68" s="139"/>
      <c r="BA68" s="78"/>
      <c r="BB68" s="78">
        <v>1</v>
      </c>
      <c r="BC68" s="154">
        <v>1</v>
      </c>
      <c r="BD68" s="154">
        <v>1</v>
      </c>
      <c r="BE68" s="78"/>
      <c r="BF68" s="78"/>
      <c r="BG68" s="78">
        <v>1</v>
      </c>
      <c r="BH68" s="154"/>
      <c r="BI68" s="78"/>
      <c r="BJ68" s="78"/>
      <c r="BK68" s="79"/>
      <c r="BL68" s="139"/>
      <c r="BM68" s="78"/>
      <c r="BN68" s="78">
        <v>1</v>
      </c>
      <c r="BO68" s="79"/>
      <c r="BP68" s="78"/>
      <c r="BQ68" s="78"/>
      <c r="BR68" s="79"/>
      <c r="BS68" s="78"/>
      <c r="BT68" s="78"/>
      <c r="BU68" s="139"/>
      <c r="BV68" s="78"/>
      <c r="BW68" s="78"/>
      <c r="BX68" s="79"/>
      <c r="BY68" s="78"/>
      <c r="BZ68" s="78"/>
      <c r="CA68" s="154"/>
      <c r="CB68" s="78"/>
      <c r="CC68" s="78"/>
      <c r="CD68" s="78"/>
      <c r="CE68" s="78"/>
      <c r="CF68" s="79"/>
      <c r="CG68" s="139"/>
      <c r="CH68" s="78"/>
      <c r="CI68" s="78"/>
      <c r="CJ68" s="79"/>
      <c r="CK68" s="78"/>
      <c r="CL68" s="78"/>
      <c r="CM68" s="154"/>
      <c r="CN68" s="154"/>
      <c r="CO68" s="154"/>
      <c r="CP68" s="139"/>
      <c r="CQ68" s="139"/>
      <c r="CR68" s="78"/>
      <c r="CS68" s="78"/>
      <c r="CT68" s="139"/>
      <c r="CU68" s="78">
        <v>1</v>
      </c>
      <c r="CV68" s="78"/>
      <c r="CW68" s="78">
        <v>1</v>
      </c>
      <c r="CX68" s="78"/>
      <c r="CY68" s="78"/>
      <c r="CZ68" s="78"/>
      <c r="DA68" s="154"/>
      <c r="DB68" s="78"/>
      <c r="DC68" s="78">
        <v>1</v>
      </c>
      <c r="DD68" s="139"/>
      <c r="DE68" s="78"/>
      <c r="DF68" s="78"/>
      <c r="DG68" s="78"/>
      <c r="DH68" s="78">
        <v>1</v>
      </c>
      <c r="DI68" s="78"/>
      <c r="DK68" s="173">
        <f t="shared" si="3"/>
        <v>1683</v>
      </c>
      <c r="DL68" s="85">
        <f t="shared" si="4"/>
        <v>22</v>
      </c>
      <c r="DM68" s="85"/>
      <c r="DN68" s="86">
        <f t="shared" si="6"/>
        <v>22</v>
      </c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  <c r="FO68" s="87"/>
      <c r="FP68" s="87"/>
      <c r="FQ68" s="87"/>
      <c r="FR68" s="87"/>
      <c r="FS68" s="87"/>
      <c r="FT68" s="87"/>
      <c r="FU68" s="87"/>
      <c r="FV68" s="87"/>
      <c r="FW68" s="87"/>
      <c r="FX68" s="87"/>
      <c r="FY68" s="87"/>
      <c r="FZ68" s="87"/>
      <c r="GA68" s="87"/>
      <c r="GB68" s="87"/>
      <c r="GC68" s="87"/>
      <c r="GD68" s="87"/>
      <c r="GE68" s="87"/>
      <c r="GF68" s="87"/>
      <c r="GG68" s="87"/>
      <c r="GH68" s="87"/>
      <c r="GI68" s="87"/>
      <c r="GJ68" s="87"/>
      <c r="GK68" s="87"/>
      <c r="GL68" s="87"/>
      <c r="GM68" s="87"/>
      <c r="GN68" s="87"/>
      <c r="GO68" s="87"/>
      <c r="GP68" s="87"/>
      <c r="GQ68" s="87"/>
      <c r="GR68" s="87"/>
      <c r="GS68" s="87"/>
      <c r="GT68" s="87"/>
      <c r="GU68" s="87"/>
      <c r="GV68" s="87"/>
      <c r="GW68" s="87"/>
      <c r="GX68" s="87"/>
      <c r="GY68" s="87"/>
      <c r="GZ68" s="87"/>
      <c r="HA68" s="87"/>
      <c r="HB68" s="87"/>
      <c r="HC68" s="87"/>
      <c r="HD68" s="87"/>
      <c r="HE68" s="87"/>
      <c r="HF68" s="87"/>
      <c r="HG68" s="87"/>
      <c r="HH68" s="87"/>
      <c r="HI68" s="87"/>
      <c r="HJ68" s="87"/>
      <c r="HK68" s="87"/>
      <c r="HL68" s="87"/>
      <c r="HM68" s="87"/>
      <c r="HN68" s="87"/>
      <c r="HO68" s="87"/>
      <c r="HP68" s="87"/>
      <c r="HQ68" s="87"/>
      <c r="HR68" s="87"/>
      <c r="HS68" s="87"/>
      <c r="HT68" s="87"/>
      <c r="HU68" s="87"/>
      <c r="HV68" s="87"/>
      <c r="HW68" s="87"/>
      <c r="HX68" s="87"/>
    </row>
    <row r="69" spans="1:232" ht="15.75" thickBot="1" x14ac:dyDescent="0.3">
      <c r="A69" s="100"/>
      <c r="B69" s="101"/>
      <c r="C69" s="171"/>
      <c r="D69" s="102"/>
      <c r="E69" s="102"/>
      <c r="F69" s="102"/>
      <c r="G69" s="102"/>
      <c r="H69" s="102"/>
      <c r="I69" s="102"/>
      <c r="J69" s="103"/>
      <c r="K69" s="103"/>
      <c r="L69" s="103"/>
      <c r="M69" s="103"/>
      <c r="N69" s="103"/>
      <c r="O69" s="103"/>
      <c r="P69" s="103"/>
      <c r="Q69" s="103"/>
      <c r="R69" s="102"/>
      <c r="S69" s="102"/>
      <c r="T69" s="140"/>
      <c r="U69" s="103"/>
      <c r="V69" s="103"/>
      <c r="W69" s="145"/>
      <c r="X69" s="103"/>
      <c r="Y69" s="103"/>
      <c r="Z69" s="155"/>
      <c r="AA69" s="103"/>
      <c r="AB69" s="103"/>
      <c r="AC69" s="103"/>
      <c r="AD69" s="103"/>
      <c r="AE69" s="155"/>
      <c r="AF69" s="103"/>
      <c r="AG69" s="103"/>
      <c r="AH69" s="103"/>
      <c r="AI69" s="140"/>
      <c r="AJ69" s="103"/>
      <c r="AK69" s="140"/>
      <c r="AL69" s="103"/>
      <c r="AM69" s="103"/>
      <c r="AN69" s="140"/>
      <c r="AO69" s="103"/>
      <c r="AP69" s="103"/>
      <c r="AQ69" s="103"/>
      <c r="AR69" s="103"/>
      <c r="AS69" s="103"/>
      <c r="AT69" s="140"/>
      <c r="AU69" s="104"/>
      <c r="AV69" s="103"/>
      <c r="AW69" s="103"/>
      <c r="AX69" s="103"/>
      <c r="AY69" s="103"/>
      <c r="AZ69" s="139"/>
      <c r="BA69" s="103"/>
      <c r="BB69" s="103"/>
      <c r="BC69" s="162"/>
      <c r="BD69" s="155"/>
      <c r="BE69" s="103"/>
      <c r="BF69" s="103"/>
      <c r="BG69" s="103"/>
      <c r="BH69" s="162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62"/>
      <c r="CB69" s="103"/>
      <c r="CC69" s="103"/>
      <c r="CD69" s="103"/>
      <c r="CE69" s="103"/>
      <c r="CF69" s="103"/>
      <c r="CG69" s="140"/>
      <c r="CH69" s="103"/>
      <c r="CI69" s="103"/>
      <c r="CJ69" s="103"/>
      <c r="CK69" s="103"/>
      <c r="CL69" s="103"/>
      <c r="CM69" s="162"/>
      <c r="CN69" s="162"/>
      <c r="CO69" s="162"/>
      <c r="CP69" s="140"/>
      <c r="CQ69" s="140"/>
      <c r="CR69" s="102"/>
      <c r="CS69" s="102"/>
      <c r="CT69" s="140"/>
      <c r="CU69" s="102"/>
      <c r="CV69" s="102"/>
      <c r="CW69" s="102"/>
      <c r="CX69" s="102"/>
      <c r="CY69" s="102"/>
      <c r="CZ69" s="102"/>
      <c r="DA69" s="162"/>
      <c r="DB69" s="102"/>
      <c r="DC69" s="102"/>
      <c r="DD69" s="140"/>
      <c r="DE69" s="100"/>
      <c r="DF69" s="102"/>
      <c r="DG69" s="102"/>
      <c r="DH69" s="102"/>
      <c r="DI69" s="102"/>
      <c r="DK69" s="174"/>
      <c r="DL69" s="105"/>
      <c r="DM69" s="105"/>
      <c r="DN69" s="106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  <c r="FX69" s="87"/>
      <c r="FY69" s="87"/>
      <c r="FZ69" s="87"/>
      <c r="GA69" s="87"/>
      <c r="GB69" s="87"/>
      <c r="GC69" s="87"/>
      <c r="GD69" s="87"/>
      <c r="GE69" s="87"/>
      <c r="GF69" s="87"/>
      <c r="GG69" s="87"/>
      <c r="GH69" s="87"/>
      <c r="GI69" s="87"/>
      <c r="GJ69" s="87"/>
      <c r="GK69" s="87"/>
      <c r="GL69" s="87"/>
      <c r="GM69" s="87"/>
      <c r="GN69" s="87"/>
      <c r="GO69" s="87"/>
      <c r="GP69" s="87"/>
      <c r="GQ69" s="87"/>
      <c r="GR69" s="87"/>
      <c r="GS69" s="87"/>
      <c r="GT69" s="87"/>
      <c r="GU69" s="87"/>
      <c r="GV69" s="87"/>
      <c r="GW69" s="87"/>
      <c r="GX69" s="87"/>
      <c r="GY69" s="87"/>
      <c r="GZ69" s="87"/>
      <c r="HA69" s="87"/>
      <c r="HB69" s="87"/>
      <c r="HC69" s="87"/>
      <c r="HD69" s="87"/>
      <c r="HE69" s="87"/>
      <c r="HF69" s="87"/>
      <c r="HG69" s="87"/>
      <c r="HH69" s="87"/>
      <c r="HI69" s="87"/>
      <c r="HJ69" s="87"/>
    </row>
    <row r="70" spans="1:232" ht="15.75" thickBot="1" x14ac:dyDescent="0.3">
      <c r="A70" s="100"/>
      <c r="B70" s="107" t="s">
        <v>42</v>
      </c>
      <c r="C70" s="146">
        <f t="shared" ref="C70:L70" si="7">COUNTA(C3:C68)</f>
        <v>1</v>
      </c>
      <c r="D70" s="84">
        <f t="shared" si="7"/>
        <v>43</v>
      </c>
      <c r="E70" s="84">
        <f t="shared" si="7"/>
        <v>12</v>
      </c>
      <c r="F70" s="84">
        <f t="shared" si="7"/>
        <v>34</v>
      </c>
      <c r="G70" s="84">
        <f t="shared" si="7"/>
        <v>10</v>
      </c>
      <c r="H70" s="84">
        <f t="shared" si="7"/>
        <v>15</v>
      </c>
      <c r="I70" s="84">
        <f t="shared" si="7"/>
        <v>34</v>
      </c>
      <c r="J70" s="84">
        <f t="shared" ref="J70:K70" si="8">SUM(J3:J67)</f>
        <v>17</v>
      </c>
      <c r="K70" s="84">
        <f t="shared" si="8"/>
        <v>29</v>
      </c>
      <c r="L70" s="84">
        <f t="shared" si="7"/>
        <v>20</v>
      </c>
      <c r="M70" s="84">
        <f>SUM(M3:M67)</f>
        <v>18</v>
      </c>
      <c r="N70" s="84">
        <f>COUNTA(N3:N68)</f>
        <v>19</v>
      </c>
      <c r="O70" s="84">
        <f t="shared" ref="O70:P70" si="9">COUNTA(O3:O68)</f>
        <v>10</v>
      </c>
      <c r="P70" s="84">
        <f t="shared" si="9"/>
        <v>17</v>
      </c>
      <c r="Q70" s="84">
        <f>COUNTA(Q3:Q68)</f>
        <v>0</v>
      </c>
      <c r="R70" s="84">
        <f>SUM(R3:R68)</f>
        <v>22</v>
      </c>
      <c r="S70" s="84">
        <f>SUM(S3:S68)</f>
        <v>25</v>
      </c>
      <c r="T70" s="141">
        <f>COUNTA(T3:T68)</f>
        <v>8</v>
      </c>
      <c r="U70" s="84">
        <f>SUM(U3:U68)</f>
        <v>19</v>
      </c>
      <c r="V70" s="84">
        <f>SUM(V3:V68)</f>
        <v>29</v>
      </c>
      <c r="W70" s="146">
        <f>COUNTA(W3:W68)</f>
        <v>24</v>
      </c>
      <c r="X70" s="84">
        <f>SUM(X3:X68)</f>
        <v>20</v>
      </c>
      <c r="Y70" s="84">
        <f>SUM(Y3:Y68)</f>
        <v>24</v>
      </c>
      <c r="Z70" s="156">
        <f>COUNTA(Z3:Z68)</f>
        <v>28</v>
      </c>
      <c r="AA70" s="84">
        <f>SUM(AA3:AA68)</f>
        <v>0</v>
      </c>
      <c r="AB70" s="84">
        <f>SUM(AB3:AB68)</f>
        <v>0</v>
      </c>
      <c r="AC70" s="84">
        <f>SUM(AC3:AC68)</f>
        <v>16</v>
      </c>
      <c r="AD70" s="84">
        <f>SUM(AD3:AD68)</f>
        <v>20</v>
      </c>
      <c r="AE70" s="156">
        <f>COUNTA(AE3:AE68)</f>
        <v>19</v>
      </c>
      <c r="AF70" s="84">
        <f>SUM(AF3:AF68)</f>
        <v>22</v>
      </c>
      <c r="AG70" s="84">
        <f>SUM(AG3:AG68)</f>
        <v>21</v>
      </c>
      <c r="AH70" s="84">
        <f t="shared" ref="AH70:AK71" si="10">COUNTA(AH3:AH68)</f>
        <v>15</v>
      </c>
      <c r="AI70" s="141">
        <f t="shared" si="10"/>
        <v>0</v>
      </c>
      <c r="AJ70" s="84">
        <f t="shared" si="10"/>
        <v>13</v>
      </c>
      <c r="AK70" s="141">
        <f t="shared" si="10"/>
        <v>0</v>
      </c>
      <c r="AL70" s="84">
        <f>SUM(AL3:AL68)</f>
        <v>14</v>
      </c>
      <c r="AM70" s="84">
        <f>SUM(AM3:AM68)</f>
        <v>17</v>
      </c>
      <c r="AN70" s="141">
        <f>COUNTA(AN3:AN68)</f>
        <v>16</v>
      </c>
      <c r="AO70" s="84">
        <f>SUM(AO3:AO68)</f>
        <v>18</v>
      </c>
      <c r="AP70" s="84">
        <f>SUM(AP3:AP68)</f>
        <v>26</v>
      </c>
      <c r="AQ70" s="84">
        <f>SUM(AQ3:AQ68)</f>
        <v>12</v>
      </c>
      <c r="AR70" s="84">
        <f>SUM(AR3:AR68)</f>
        <v>14</v>
      </c>
      <c r="AS70" s="84">
        <f>COUNTA(AS3:AS68)</f>
        <v>13</v>
      </c>
      <c r="AT70" s="141">
        <f>COUNTA(AT3:AT68)</f>
        <v>6</v>
      </c>
      <c r="AU70" s="84">
        <f t="shared" ref="AU70:BE70" si="11">SUM(AU3:AU68)</f>
        <v>20</v>
      </c>
      <c r="AV70" s="84">
        <f t="shared" si="11"/>
        <v>30</v>
      </c>
      <c r="AW70" s="84">
        <f t="shared" si="11"/>
        <v>0</v>
      </c>
      <c r="AX70" s="84">
        <f t="shared" si="11"/>
        <v>28</v>
      </c>
      <c r="AY70" s="84">
        <f t="shared" si="11"/>
        <v>13</v>
      </c>
      <c r="AZ70" s="141">
        <f>COUNTA(AZ3:AZ68)</f>
        <v>9</v>
      </c>
      <c r="BA70" s="84">
        <f>SUM(BA3:BA68)</f>
        <v>20</v>
      </c>
      <c r="BB70" s="84">
        <f>SUM(BB3:BB68)</f>
        <v>23</v>
      </c>
      <c r="BC70" s="156">
        <f t="shared" si="11"/>
        <v>32</v>
      </c>
      <c r="BD70" s="156">
        <f t="shared" si="11"/>
        <v>31</v>
      </c>
      <c r="BE70" s="84">
        <f t="shared" si="11"/>
        <v>14</v>
      </c>
      <c r="BF70" s="84">
        <f>SUM(BF3:BF68)</f>
        <v>14</v>
      </c>
      <c r="BG70" s="84">
        <f>SUM(BG3:BG68)</f>
        <v>23</v>
      </c>
      <c r="BH70" s="156">
        <f>SUM(BH3:BH68)</f>
        <v>16</v>
      </c>
      <c r="BI70" s="84">
        <f>SUM(BI3:BI68)</f>
        <v>18</v>
      </c>
      <c r="BJ70" s="84">
        <f>SUM(BJ3:BJ68)</f>
        <v>21</v>
      </c>
      <c r="BK70" s="84">
        <f>COUNTA(BK3:BK68)</f>
        <v>10</v>
      </c>
      <c r="BL70" s="141">
        <f>COUNTA(BL3:BL68)</f>
        <v>6</v>
      </c>
      <c r="BM70" s="84">
        <f>SUM(BM3:BM68)</f>
        <v>27</v>
      </c>
      <c r="BN70" s="84">
        <f>SUM(BN3:BN68)</f>
        <v>14</v>
      </c>
      <c r="BO70" s="84">
        <f>COUNTA(BO3:BO68)</f>
        <v>19</v>
      </c>
      <c r="BP70" s="84">
        <f>SUM(BP3:BP68)</f>
        <v>24</v>
      </c>
      <c r="BQ70" s="84">
        <f>SUM(BQ3:BQ68)</f>
        <v>20</v>
      </c>
      <c r="BR70" s="84">
        <f>COUNTA(BR3:BR68)</f>
        <v>23</v>
      </c>
      <c r="BS70" s="84">
        <f>SUM(BS3:BS68)</f>
        <v>18</v>
      </c>
      <c r="BT70" s="84">
        <f>SUM(BT3:BT68)</f>
        <v>20</v>
      </c>
      <c r="BU70" s="141">
        <f>COUNTA(BU3:BU68)</f>
        <v>5</v>
      </c>
      <c r="BV70" s="84">
        <f>SUM(BV3:BV68)</f>
        <v>22</v>
      </c>
      <c r="BW70" s="84">
        <f>SUM(BW3:BW68)</f>
        <v>20</v>
      </c>
      <c r="BX70" s="84">
        <f>COUNTA(BX3:BX68)</f>
        <v>7</v>
      </c>
      <c r="BY70" s="84">
        <f t="shared" ref="BY70:CE70" si="12">SUM(BY3:BY68)</f>
        <v>23</v>
      </c>
      <c r="BZ70" s="84">
        <f t="shared" si="12"/>
        <v>23</v>
      </c>
      <c r="CA70" s="84">
        <f>COUNTA(CA3:CA68)</f>
        <v>22</v>
      </c>
      <c r="CB70" s="84">
        <f t="shared" si="12"/>
        <v>23</v>
      </c>
      <c r="CC70" s="84">
        <f t="shared" si="12"/>
        <v>23</v>
      </c>
      <c r="CD70" s="84">
        <f t="shared" si="12"/>
        <v>17</v>
      </c>
      <c r="CE70" s="84">
        <f t="shared" si="12"/>
        <v>21</v>
      </c>
      <c r="CF70" s="84">
        <f>COUNTA(CF3:CF68)</f>
        <v>26</v>
      </c>
      <c r="CG70" s="141">
        <f>COUNTA(CG3:CG68)</f>
        <v>2</v>
      </c>
      <c r="CH70" s="84">
        <f>SUM(CH3:CH68)</f>
        <v>17</v>
      </c>
      <c r="CI70" s="84">
        <f>SUM(CI3:CI68)</f>
        <v>25</v>
      </c>
      <c r="CJ70" s="84">
        <f>COUNTA(CJ3:CJ68)</f>
        <v>13</v>
      </c>
      <c r="CK70" s="84">
        <f>SUM(CK3:CK68)</f>
        <v>22</v>
      </c>
      <c r="CL70" s="84">
        <f>SUM(CL3:CL68)</f>
        <v>21</v>
      </c>
      <c r="CM70" s="156">
        <f t="shared" ref="CM70:CO70" si="13">SUM(CM3:CM68)</f>
        <v>26</v>
      </c>
      <c r="CN70" s="156">
        <f t="shared" si="13"/>
        <v>26</v>
      </c>
      <c r="CO70" s="156">
        <f t="shared" si="13"/>
        <v>26</v>
      </c>
      <c r="CP70" s="141">
        <f>COUNTA(CP3:CP68)</f>
        <v>2</v>
      </c>
      <c r="CQ70" s="141">
        <f>COUNTA(CQ3:CQ68)</f>
        <v>6</v>
      </c>
      <c r="CR70" s="84">
        <f>SUM(CR3:CR68)</f>
        <v>22</v>
      </c>
      <c r="CS70" s="84">
        <f>SUM(CS3:CS68)</f>
        <v>34</v>
      </c>
      <c r="CT70" s="141">
        <f>COUNTA(CT3:CT68)</f>
        <v>3</v>
      </c>
      <c r="CU70" s="84">
        <f t="shared" ref="CU70:CZ70" si="14">SUM(CU3:CU68)</f>
        <v>21</v>
      </c>
      <c r="CV70" s="84">
        <f t="shared" si="14"/>
        <v>19</v>
      </c>
      <c r="CW70" s="84">
        <f t="shared" si="14"/>
        <v>9</v>
      </c>
      <c r="CX70" s="84">
        <f t="shared" si="14"/>
        <v>0</v>
      </c>
      <c r="CY70" s="84">
        <f t="shared" si="14"/>
        <v>20</v>
      </c>
      <c r="CZ70" s="84">
        <f t="shared" si="14"/>
        <v>20</v>
      </c>
      <c r="DA70" s="156">
        <f t="shared" ref="DA70" si="15">SUM(DA3:DA68)</f>
        <v>22</v>
      </c>
      <c r="DB70" s="84">
        <f>SUM(DB3:DB68)</f>
        <v>14</v>
      </c>
      <c r="DC70" s="84">
        <f>SUM(DC3:DC68)</f>
        <v>20</v>
      </c>
      <c r="DD70" s="141">
        <f>COUNTA(DD3:DD68)</f>
        <v>5</v>
      </c>
      <c r="DE70" s="84">
        <f>SUM(DE3:DE68)</f>
        <v>18</v>
      </c>
      <c r="DF70" s="84">
        <f>SUM(DF3:DF68)</f>
        <v>19</v>
      </c>
      <c r="DG70" s="84">
        <f>SUM(DG3:DG68)</f>
        <v>12</v>
      </c>
      <c r="DH70" s="84">
        <f>SUM(DH3:DH68)</f>
        <v>29</v>
      </c>
      <c r="DI70" s="84">
        <f>SUM(DI3:DI68)</f>
        <v>38</v>
      </c>
      <c r="DK70" s="174">
        <f>SUM(DK3:DK68)</f>
        <v>156654</v>
      </c>
      <c r="DL70" s="108">
        <f>SUM(DL3:DL68)</f>
        <v>1976</v>
      </c>
      <c r="DM70" s="108">
        <f>SUM(DM3:DM64)</f>
        <v>1</v>
      </c>
      <c r="DN70" s="109">
        <f>SUM(DN3:DN68)</f>
        <v>1908</v>
      </c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  <c r="FN70" s="87"/>
      <c r="FO70" s="87"/>
      <c r="FP70" s="87"/>
      <c r="FQ70" s="87"/>
      <c r="FR70" s="87"/>
      <c r="FS70" s="87"/>
      <c r="FT70" s="87"/>
      <c r="FU70" s="87"/>
      <c r="FV70" s="87"/>
      <c r="FW70" s="87"/>
      <c r="FX70" s="87"/>
      <c r="FY70" s="87"/>
      <c r="FZ70" s="87"/>
      <c r="GA70" s="87"/>
      <c r="GB70" s="87"/>
      <c r="GC70" s="87"/>
      <c r="GD70" s="87"/>
      <c r="GE70" s="87"/>
      <c r="GF70" s="87"/>
      <c r="GG70" s="87"/>
      <c r="GH70" s="87"/>
      <c r="GI70" s="87"/>
      <c r="GJ70" s="87"/>
      <c r="GK70" s="87"/>
      <c r="GL70" s="87"/>
      <c r="GM70" s="87"/>
      <c r="GN70" s="87"/>
      <c r="GO70" s="87"/>
      <c r="GP70" s="87"/>
      <c r="GQ70" s="87"/>
      <c r="GR70" s="87"/>
      <c r="GS70" s="87"/>
      <c r="GT70" s="87"/>
      <c r="GU70" s="87"/>
      <c r="GV70" s="87"/>
      <c r="GW70" s="87"/>
      <c r="GX70" s="87"/>
      <c r="GY70" s="87"/>
      <c r="GZ70" s="87"/>
      <c r="HA70" s="87"/>
      <c r="HB70" s="87"/>
      <c r="HC70" s="87"/>
      <c r="HD70" s="87"/>
      <c r="HE70" s="87"/>
      <c r="HF70" s="87"/>
      <c r="HG70" s="87"/>
      <c r="HH70" s="87"/>
      <c r="HI70" s="87"/>
      <c r="HJ70" s="87"/>
    </row>
    <row r="71" spans="1:232" ht="15.75" thickBot="1" x14ac:dyDescent="0.3">
      <c r="B71" s="107" t="s">
        <v>3</v>
      </c>
      <c r="C71" s="146">
        <f t="shared" ref="C71" si="16">COUNTA(C4:C69)</f>
        <v>1</v>
      </c>
      <c r="D71" s="84">
        <v>52</v>
      </c>
      <c r="E71" s="84">
        <v>58</v>
      </c>
      <c r="F71" s="84">
        <v>63</v>
      </c>
      <c r="G71" s="84">
        <v>58</v>
      </c>
      <c r="H71" s="84">
        <v>61</v>
      </c>
      <c r="I71" s="84">
        <v>1</v>
      </c>
      <c r="J71" s="84">
        <v>60</v>
      </c>
      <c r="K71" s="84">
        <v>73</v>
      </c>
      <c r="L71" s="84">
        <v>1</v>
      </c>
      <c r="M71" s="84">
        <v>64</v>
      </c>
      <c r="N71" s="84">
        <v>74</v>
      </c>
      <c r="O71" s="84">
        <v>67</v>
      </c>
      <c r="P71" s="84">
        <v>80</v>
      </c>
      <c r="Q71" s="84">
        <f>COUNTA(Q4:Q69)</f>
        <v>0</v>
      </c>
      <c r="R71" s="84">
        <v>56</v>
      </c>
      <c r="S71" s="84">
        <v>79</v>
      </c>
      <c r="T71" s="141">
        <v>1</v>
      </c>
      <c r="U71" s="84">
        <v>65</v>
      </c>
      <c r="V71" s="84">
        <v>77</v>
      </c>
      <c r="W71" s="146">
        <v>1</v>
      </c>
      <c r="X71" s="84">
        <v>68</v>
      </c>
      <c r="Y71" s="84">
        <v>74</v>
      </c>
      <c r="Z71" s="156">
        <v>95</v>
      </c>
      <c r="AA71" s="84">
        <f>COUNTA(AA4:AA69)</f>
        <v>0</v>
      </c>
      <c r="AB71" s="84">
        <f>COUNTA(AB4:AB69)</f>
        <v>0</v>
      </c>
      <c r="AC71" s="84">
        <v>75</v>
      </c>
      <c r="AD71" s="84">
        <v>83</v>
      </c>
      <c r="AE71" s="156">
        <v>1</v>
      </c>
      <c r="AF71" s="84">
        <v>74</v>
      </c>
      <c r="AG71" s="84">
        <v>79</v>
      </c>
      <c r="AH71" s="84">
        <v>1</v>
      </c>
      <c r="AI71" s="141">
        <f t="shared" si="10"/>
        <v>0</v>
      </c>
      <c r="AJ71" s="84">
        <v>1</v>
      </c>
      <c r="AK71" s="141">
        <f t="shared" si="10"/>
        <v>0</v>
      </c>
      <c r="AL71" s="84">
        <v>78</v>
      </c>
      <c r="AM71" s="84">
        <v>97</v>
      </c>
      <c r="AN71" s="141">
        <v>1</v>
      </c>
      <c r="AO71" s="84">
        <v>76</v>
      </c>
      <c r="AP71" s="84">
        <v>85</v>
      </c>
      <c r="AQ71" s="84">
        <v>75</v>
      </c>
      <c r="AR71" s="84">
        <v>85</v>
      </c>
      <c r="AS71" s="84">
        <v>1</v>
      </c>
      <c r="AT71" s="141">
        <v>1</v>
      </c>
      <c r="AU71" s="84">
        <v>75</v>
      </c>
      <c r="AV71" s="84">
        <v>88</v>
      </c>
      <c r="AW71" s="84">
        <f t="shared" ref="AW71" si="17">COUNTA(AW4:AW69)</f>
        <v>0</v>
      </c>
      <c r="AX71" s="84">
        <v>98</v>
      </c>
      <c r="AY71" s="84">
        <v>78</v>
      </c>
      <c r="AZ71" s="139">
        <v>1</v>
      </c>
      <c r="BA71" s="84">
        <v>74</v>
      </c>
      <c r="BB71" s="84">
        <v>89</v>
      </c>
      <c r="BC71" s="156">
        <v>126</v>
      </c>
      <c r="BD71" s="156">
        <v>110</v>
      </c>
      <c r="BE71" s="84">
        <v>75</v>
      </c>
      <c r="BF71" s="84">
        <v>76</v>
      </c>
      <c r="BG71" s="84">
        <f>COUNTA(BG4:BG69)</f>
        <v>22</v>
      </c>
      <c r="BH71" s="156">
        <v>100</v>
      </c>
      <c r="BI71" s="84">
        <v>75</v>
      </c>
      <c r="BJ71" s="84">
        <v>89</v>
      </c>
      <c r="BK71" s="84">
        <v>1</v>
      </c>
      <c r="BL71" s="141">
        <v>1</v>
      </c>
      <c r="BM71" s="84">
        <v>70</v>
      </c>
      <c r="BN71" s="84">
        <v>92</v>
      </c>
      <c r="BO71" s="84">
        <v>1</v>
      </c>
      <c r="BP71" s="84">
        <v>74</v>
      </c>
      <c r="BQ71" s="84">
        <v>90</v>
      </c>
      <c r="BR71" s="84">
        <v>1</v>
      </c>
      <c r="BS71" s="84">
        <f>COUNTA(BS4:BS69)</f>
        <v>18</v>
      </c>
      <c r="BT71" s="84">
        <f>COUNTA(BT4:BT69)</f>
        <v>20</v>
      </c>
      <c r="BU71" s="141">
        <v>1</v>
      </c>
      <c r="BV71" s="84">
        <v>76</v>
      </c>
      <c r="BW71" s="84">
        <v>96</v>
      </c>
      <c r="BX71" s="84">
        <v>1</v>
      </c>
      <c r="BY71" s="84">
        <v>77</v>
      </c>
      <c r="BZ71" s="84">
        <v>92</v>
      </c>
      <c r="CA71" s="84">
        <v>1</v>
      </c>
      <c r="CB71" s="84">
        <v>77</v>
      </c>
      <c r="CC71" s="84">
        <v>88</v>
      </c>
      <c r="CD71" s="84">
        <v>77</v>
      </c>
      <c r="CE71" s="84">
        <v>90</v>
      </c>
      <c r="CF71" s="84">
        <v>1</v>
      </c>
      <c r="CG71" s="141">
        <v>1</v>
      </c>
      <c r="CH71" s="84">
        <v>77</v>
      </c>
      <c r="CI71" s="84">
        <v>90</v>
      </c>
      <c r="CJ71" s="84">
        <v>1</v>
      </c>
      <c r="CK71" s="84">
        <v>75</v>
      </c>
      <c r="CL71" s="84">
        <v>97</v>
      </c>
      <c r="CM71" s="156">
        <v>120</v>
      </c>
      <c r="CN71" s="156">
        <v>120</v>
      </c>
      <c r="CO71" s="156">
        <v>120</v>
      </c>
      <c r="CP71" s="141">
        <v>1</v>
      </c>
      <c r="CQ71" s="141">
        <v>1</v>
      </c>
      <c r="CR71" s="84">
        <v>72</v>
      </c>
      <c r="CS71" s="84">
        <v>63</v>
      </c>
      <c r="CT71" s="141">
        <v>1</v>
      </c>
      <c r="CU71" s="84">
        <v>65</v>
      </c>
      <c r="CV71" s="84">
        <v>73</v>
      </c>
      <c r="CW71" s="84">
        <v>66</v>
      </c>
      <c r="CX71" s="84">
        <f t="shared" ref="CX71" si="18">COUNTA(CX4:CX69)</f>
        <v>0</v>
      </c>
      <c r="CY71" s="84">
        <v>60</v>
      </c>
      <c r="CZ71" s="84">
        <v>76</v>
      </c>
      <c r="DA71" s="156">
        <v>97</v>
      </c>
      <c r="DB71" s="84">
        <f>COUNTA(DB4:DB69)</f>
        <v>14</v>
      </c>
      <c r="DC71" s="84">
        <f>COUNTA(DC4:DC69)</f>
        <v>19</v>
      </c>
      <c r="DD71" s="141">
        <v>1</v>
      </c>
      <c r="DE71" s="84">
        <v>65</v>
      </c>
      <c r="DF71" s="84">
        <v>78</v>
      </c>
      <c r="DG71" s="84">
        <v>60</v>
      </c>
      <c r="DH71" s="84">
        <v>70</v>
      </c>
      <c r="DI71" s="84">
        <f>COUNTA(DI4:DI69)</f>
        <v>37</v>
      </c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111"/>
      <c r="EM71" s="112"/>
      <c r="EN71" s="113"/>
      <c r="EO71" s="114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87"/>
      <c r="FG71" s="87"/>
      <c r="FH71" s="87"/>
      <c r="FI71" s="87"/>
      <c r="FJ71" s="87"/>
      <c r="FK71" s="87"/>
      <c r="FL71" s="87"/>
      <c r="FM71" s="87"/>
      <c r="FN71" s="87"/>
      <c r="FO71" s="87"/>
      <c r="FP71" s="87"/>
      <c r="FQ71" s="87"/>
      <c r="FR71" s="87"/>
      <c r="FS71" s="87"/>
      <c r="FT71" s="87"/>
      <c r="FU71" s="87"/>
      <c r="FV71" s="87"/>
      <c r="FW71" s="87"/>
      <c r="FX71" s="87"/>
      <c r="FY71" s="87"/>
      <c r="FZ71" s="87"/>
      <c r="GA71" s="87"/>
      <c r="GB71" s="87"/>
      <c r="GC71" s="87"/>
      <c r="GD71" s="87"/>
      <c r="GE71" s="87"/>
      <c r="GF71" s="87"/>
      <c r="GG71" s="87"/>
      <c r="GH71" s="87"/>
      <c r="GI71" s="87"/>
      <c r="GJ71" s="87"/>
      <c r="GK71" s="87"/>
      <c r="GL71" s="87"/>
      <c r="GM71" s="87"/>
      <c r="GN71" s="87"/>
      <c r="GO71" s="87"/>
      <c r="GP71" s="87"/>
      <c r="GQ71" s="87"/>
      <c r="GR71" s="87"/>
      <c r="GS71" s="87"/>
      <c r="GT71" s="87"/>
      <c r="GU71" s="87"/>
      <c r="GV71" s="87"/>
      <c r="GW71" s="87"/>
      <c r="GX71" s="87"/>
      <c r="GY71" s="87"/>
      <c r="GZ71" s="87"/>
      <c r="HA71" s="87"/>
      <c r="HB71" s="87"/>
      <c r="HC71" s="87"/>
      <c r="HD71" s="87"/>
      <c r="HE71" s="87"/>
      <c r="HF71" s="87"/>
      <c r="HG71" s="87"/>
      <c r="HH71" s="87"/>
      <c r="HI71" s="87"/>
      <c r="HJ71" s="87"/>
    </row>
    <row r="72" spans="1:232" ht="15.75" thickBot="1" x14ac:dyDescent="0.3">
      <c r="B72" s="107" t="s">
        <v>1</v>
      </c>
      <c r="C72" s="147">
        <f>SUM(C3:C68)</f>
        <v>70</v>
      </c>
      <c r="D72" s="110">
        <f>D70*D71</f>
        <v>2236</v>
      </c>
      <c r="E72" s="110">
        <f>E70*E71</f>
        <v>696</v>
      </c>
      <c r="F72" s="110">
        <f t="shared" ref="F72:BT72" si="19">F70*F71</f>
        <v>2142</v>
      </c>
      <c r="G72" s="110">
        <f t="shared" si="19"/>
        <v>580</v>
      </c>
      <c r="H72" s="110">
        <f t="shared" si="19"/>
        <v>915</v>
      </c>
      <c r="I72" s="110">
        <f>SUM(I3:I68)</f>
        <v>2640</v>
      </c>
      <c r="J72" s="110">
        <f t="shared" si="19"/>
        <v>1020</v>
      </c>
      <c r="K72" s="110">
        <f t="shared" si="19"/>
        <v>2117</v>
      </c>
      <c r="L72" s="110">
        <f>SUM(L3:L68)</f>
        <v>1620</v>
      </c>
      <c r="M72" s="110">
        <f t="shared" si="19"/>
        <v>1152</v>
      </c>
      <c r="N72" s="110">
        <f t="shared" si="19"/>
        <v>1406</v>
      </c>
      <c r="O72" s="110">
        <f t="shared" ref="O72:P72" si="20">O70*O71</f>
        <v>670</v>
      </c>
      <c r="P72" s="110">
        <f t="shared" si="20"/>
        <v>1360</v>
      </c>
      <c r="Q72" s="110">
        <f>SUM(Q3:Q68)</f>
        <v>0</v>
      </c>
      <c r="R72" s="110">
        <f t="shared" si="19"/>
        <v>1232</v>
      </c>
      <c r="S72" s="110">
        <f t="shared" si="19"/>
        <v>1975</v>
      </c>
      <c r="T72" s="142">
        <f>SUM(T3:T68)</f>
        <v>860</v>
      </c>
      <c r="U72" s="110">
        <f t="shared" si="19"/>
        <v>1235</v>
      </c>
      <c r="V72" s="110">
        <f t="shared" si="19"/>
        <v>2233</v>
      </c>
      <c r="W72" s="146">
        <f>SUM(W3:W68)</f>
        <v>2240</v>
      </c>
      <c r="X72" s="110">
        <f t="shared" si="19"/>
        <v>1360</v>
      </c>
      <c r="Y72" s="110">
        <f t="shared" ref="Y72:AF72" si="21">Y70*Y71</f>
        <v>1776</v>
      </c>
      <c r="Z72" s="154">
        <f t="shared" si="21"/>
        <v>2660</v>
      </c>
      <c r="AA72" s="110">
        <f t="shared" si="21"/>
        <v>0</v>
      </c>
      <c r="AB72" s="110">
        <f t="shared" si="21"/>
        <v>0</v>
      </c>
      <c r="AC72" s="110">
        <f t="shared" si="21"/>
        <v>1200</v>
      </c>
      <c r="AD72" s="110">
        <f t="shared" si="21"/>
        <v>1660</v>
      </c>
      <c r="AE72" s="157">
        <f>SUM(AE3:AE68)</f>
        <v>2736</v>
      </c>
      <c r="AF72" s="110">
        <f t="shared" si="21"/>
        <v>1628</v>
      </c>
      <c r="AG72" s="110">
        <f t="shared" si="19"/>
        <v>1659</v>
      </c>
      <c r="AH72" s="110">
        <f>SUM(AH3:AH68)</f>
        <v>1481</v>
      </c>
      <c r="AI72" s="142">
        <f>SUM(AI3:AI68)</f>
        <v>0</v>
      </c>
      <c r="AJ72" s="110">
        <f>SUM(AJ3:AJ68)</f>
        <v>1414</v>
      </c>
      <c r="AK72" s="142">
        <f>SUM(AK3:AK68)</f>
        <v>0</v>
      </c>
      <c r="AL72" s="110">
        <f t="shared" si="19"/>
        <v>1092</v>
      </c>
      <c r="AM72" s="110">
        <f t="shared" si="19"/>
        <v>1649</v>
      </c>
      <c r="AN72" s="142">
        <f>SUM(AN3:AN68)</f>
        <v>1700</v>
      </c>
      <c r="AO72" s="110">
        <f t="shared" si="19"/>
        <v>1368</v>
      </c>
      <c r="AP72" s="110">
        <f t="shared" si="19"/>
        <v>2210</v>
      </c>
      <c r="AQ72" s="110">
        <f t="shared" ref="AQ72:AR72" si="22">AQ70*AQ71</f>
        <v>900</v>
      </c>
      <c r="AR72" s="110">
        <f t="shared" si="22"/>
        <v>1190</v>
      </c>
      <c r="AS72" s="110">
        <f>SUM(AS3:AS68)</f>
        <v>1140</v>
      </c>
      <c r="AT72" s="142">
        <f>SUM(AT3:AT68)</f>
        <v>765</v>
      </c>
      <c r="AU72" s="110">
        <f t="shared" si="19"/>
        <v>1500</v>
      </c>
      <c r="AV72" s="110">
        <f t="shared" si="19"/>
        <v>2640</v>
      </c>
      <c r="AW72" s="110">
        <f t="shared" si="19"/>
        <v>0</v>
      </c>
      <c r="AX72" s="110">
        <f t="shared" si="19"/>
        <v>2744</v>
      </c>
      <c r="AY72" s="110">
        <f t="shared" si="19"/>
        <v>1014</v>
      </c>
      <c r="AZ72" s="142">
        <f>SUM(AZ3:AZ68)</f>
        <v>845</v>
      </c>
      <c r="BA72" s="110">
        <f t="shared" si="19"/>
        <v>1480</v>
      </c>
      <c r="BB72" s="110">
        <f t="shared" si="19"/>
        <v>2047</v>
      </c>
      <c r="BC72" s="157">
        <f t="shared" si="19"/>
        <v>4032</v>
      </c>
      <c r="BD72" s="157">
        <f t="shared" si="19"/>
        <v>3410</v>
      </c>
      <c r="BE72" s="110">
        <f t="shared" ref="BE72" si="23">BE70*BE71</f>
        <v>1050</v>
      </c>
      <c r="BF72" s="110">
        <f t="shared" si="19"/>
        <v>1064</v>
      </c>
      <c r="BG72" s="110">
        <f t="shared" si="19"/>
        <v>506</v>
      </c>
      <c r="BH72" s="157">
        <f t="shared" ref="BH72:BI72" si="24">BH70*BH71</f>
        <v>1600</v>
      </c>
      <c r="BI72" s="110">
        <f t="shared" si="24"/>
        <v>1350</v>
      </c>
      <c r="BJ72" s="110">
        <f t="shared" ref="BJ72" si="25">BJ70*BJ71</f>
        <v>1869</v>
      </c>
      <c r="BK72" s="110">
        <f>SUM(BK3:BK68)</f>
        <v>880</v>
      </c>
      <c r="BL72" s="142">
        <f>SUM(BL3:BL68)</f>
        <v>606</v>
      </c>
      <c r="BM72" s="110">
        <f t="shared" si="19"/>
        <v>1890</v>
      </c>
      <c r="BN72" s="110">
        <f t="shared" si="19"/>
        <v>1288</v>
      </c>
      <c r="BO72" s="110">
        <f>SUM(BO3:BO68)</f>
        <v>1600</v>
      </c>
      <c r="BP72" s="110">
        <f t="shared" ref="BP72:BQ72" si="26">BP70*BP71</f>
        <v>1776</v>
      </c>
      <c r="BQ72" s="110">
        <f t="shared" si="26"/>
        <v>1800</v>
      </c>
      <c r="BR72" s="110">
        <f>SUM(BR3:BR68)</f>
        <v>2115</v>
      </c>
      <c r="BS72" s="110">
        <f t="shared" si="19"/>
        <v>324</v>
      </c>
      <c r="BT72" s="110">
        <f t="shared" si="19"/>
        <v>400</v>
      </c>
      <c r="BU72" s="142">
        <f>SUM(BU3:BU68)</f>
        <v>476</v>
      </c>
      <c r="BV72" s="110">
        <f t="shared" ref="BV72:DI72" si="27">BV70*BV71</f>
        <v>1672</v>
      </c>
      <c r="BW72" s="110">
        <f t="shared" si="27"/>
        <v>1920</v>
      </c>
      <c r="BX72" s="110">
        <f>SUM(BX3:BX68)</f>
        <v>666</v>
      </c>
      <c r="BY72" s="110">
        <f t="shared" si="27"/>
        <v>1771</v>
      </c>
      <c r="BZ72" s="110">
        <f t="shared" si="27"/>
        <v>2116</v>
      </c>
      <c r="CA72" s="110">
        <f>SUM(CA3:CA68)</f>
        <v>1850</v>
      </c>
      <c r="CB72" s="110">
        <f t="shared" ref="CB72:CC72" si="28">CB70*CB71</f>
        <v>1771</v>
      </c>
      <c r="CC72" s="110">
        <f t="shared" si="28"/>
        <v>2024</v>
      </c>
      <c r="CD72" s="110">
        <f t="shared" ref="CD72:CE72" si="29">CD70*CD71</f>
        <v>1309</v>
      </c>
      <c r="CE72" s="110">
        <f t="shared" si="29"/>
        <v>1890</v>
      </c>
      <c r="CF72" s="110">
        <f>SUM(CF3:CF68)</f>
        <v>2905</v>
      </c>
      <c r="CG72" s="142">
        <f>SUM(CG3:CG68)</f>
        <v>160</v>
      </c>
      <c r="CH72" s="110">
        <f t="shared" si="27"/>
        <v>1309</v>
      </c>
      <c r="CI72" s="110">
        <f t="shared" si="27"/>
        <v>2250</v>
      </c>
      <c r="CJ72" s="110">
        <f>SUM(CJ3:CJ68)</f>
        <v>957</v>
      </c>
      <c r="CK72" s="110">
        <f t="shared" si="27"/>
        <v>1650</v>
      </c>
      <c r="CL72" s="110">
        <f t="shared" si="27"/>
        <v>2037</v>
      </c>
      <c r="CM72" s="157">
        <f t="shared" ref="CM72:CO72" si="30">CM70*CM71</f>
        <v>3120</v>
      </c>
      <c r="CN72" s="157">
        <f t="shared" si="30"/>
        <v>3120</v>
      </c>
      <c r="CO72" s="157">
        <f t="shared" si="30"/>
        <v>3120</v>
      </c>
      <c r="CP72" s="142">
        <f>SUM(CP3:CP68)</f>
        <v>218</v>
      </c>
      <c r="CQ72" s="142">
        <f>SUM(CQ3:CQ68)</f>
        <v>560</v>
      </c>
      <c r="CR72" s="110">
        <f t="shared" ref="CR72" si="31">CR70*CR71</f>
        <v>1584</v>
      </c>
      <c r="CS72" s="110">
        <f t="shared" si="27"/>
        <v>2142</v>
      </c>
      <c r="CT72" s="142">
        <f>SUM(CT3:CT68)</f>
        <v>291</v>
      </c>
      <c r="CU72" s="110">
        <f t="shared" si="27"/>
        <v>1365</v>
      </c>
      <c r="CV72" s="110">
        <f>CV70*CV71</f>
        <v>1387</v>
      </c>
      <c r="CW72" s="110">
        <f>CW70*CW71</f>
        <v>594</v>
      </c>
      <c r="CX72" s="110">
        <f t="shared" si="27"/>
        <v>0</v>
      </c>
      <c r="CY72" s="110">
        <f t="shared" si="27"/>
        <v>1200</v>
      </c>
      <c r="CZ72" s="110">
        <f t="shared" si="27"/>
        <v>1520</v>
      </c>
      <c r="DA72" s="157">
        <f t="shared" si="27"/>
        <v>2134</v>
      </c>
      <c r="DB72" s="110">
        <f t="shared" si="27"/>
        <v>196</v>
      </c>
      <c r="DC72" s="110">
        <f t="shared" si="27"/>
        <v>380</v>
      </c>
      <c r="DD72" s="142">
        <f>SUM(DD3:DD68)</f>
        <v>365</v>
      </c>
      <c r="DE72" s="110">
        <f t="shared" si="27"/>
        <v>1170</v>
      </c>
      <c r="DF72" s="110">
        <f t="shared" si="27"/>
        <v>1482</v>
      </c>
      <c r="DG72" s="110">
        <f t="shared" si="27"/>
        <v>720</v>
      </c>
      <c r="DH72" s="110">
        <f t="shared" si="27"/>
        <v>2030</v>
      </c>
      <c r="DI72" s="110">
        <f t="shared" si="27"/>
        <v>1406</v>
      </c>
    </row>
    <row r="73" spans="1:232" s="115" customFormat="1" x14ac:dyDescent="0.25">
      <c r="B73" s="115" t="s">
        <v>114</v>
      </c>
      <c r="AM73" s="115">
        <v>1</v>
      </c>
      <c r="CW73" s="115">
        <v>1</v>
      </c>
      <c r="CX73" s="184" t="s">
        <v>99</v>
      </c>
    </row>
    <row r="74" spans="1:232" s="115" customFormat="1" x14ac:dyDescent="0.25">
      <c r="B74" s="115" t="s">
        <v>115</v>
      </c>
      <c r="D74" s="115">
        <v>1</v>
      </c>
      <c r="E74" s="115">
        <v>1</v>
      </c>
      <c r="F74" s="115">
        <v>1</v>
      </c>
      <c r="G74" s="115">
        <v>1</v>
      </c>
      <c r="H74" s="115">
        <v>1</v>
      </c>
      <c r="M74" s="115">
        <v>1</v>
      </c>
      <c r="N74" s="115">
        <v>1</v>
      </c>
      <c r="O74" s="115">
        <v>1</v>
      </c>
      <c r="P74" s="115">
        <v>1</v>
      </c>
      <c r="R74" s="115">
        <v>1</v>
      </c>
      <c r="S74" s="115">
        <v>1</v>
      </c>
      <c r="AC74" s="115">
        <v>1</v>
      </c>
      <c r="AD74" s="115">
        <v>1</v>
      </c>
      <c r="AG74" s="115">
        <v>1</v>
      </c>
      <c r="AL74" s="115">
        <v>1</v>
      </c>
      <c r="AQ74" s="115">
        <v>1</v>
      </c>
      <c r="AR74" s="115">
        <v>1</v>
      </c>
      <c r="BE74" s="115">
        <v>1</v>
      </c>
      <c r="BF74" s="115">
        <v>1</v>
      </c>
      <c r="BG74" s="115">
        <v>1</v>
      </c>
      <c r="CD74" s="115">
        <v>1</v>
      </c>
      <c r="CE74" s="115">
        <v>1</v>
      </c>
      <c r="CH74" s="115">
        <v>1</v>
      </c>
      <c r="CI74" s="115">
        <v>1</v>
      </c>
      <c r="DB74" s="115">
        <v>1</v>
      </c>
      <c r="DC74" s="115">
        <v>1</v>
      </c>
    </row>
    <row r="75" spans="1:232" s="115" customFormat="1" x14ac:dyDescent="0.25">
      <c r="B75" s="115" t="s">
        <v>116</v>
      </c>
      <c r="J75" s="115">
        <v>1</v>
      </c>
      <c r="K75" s="115">
        <v>1</v>
      </c>
      <c r="U75" s="115">
        <v>1</v>
      </c>
      <c r="V75" s="115">
        <v>1</v>
      </c>
      <c r="X75" s="115">
        <v>1</v>
      </c>
      <c r="Y75" s="115">
        <v>1</v>
      </c>
      <c r="Z75" s="115">
        <v>1</v>
      </c>
      <c r="AF75" s="115">
        <v>1</v>
      </c>
      <c r="AO75" s="115">
        <v>1</v>
      </c>
      <c r="AP75" s="115">
        <v>1</v>
      </c>
      <c r="AU75" s="115">
        <v>1</v>
      </c>
      <c r="AV75" s="115">
        <v>1</v>
      </c>
      <c r="AX75" s="115">
        <v>1</v>
      </c>
      <c r="AY75" s="115">
        <v>1</v>
      </c>
      <c r="BA75" s="115">
        <v>1</v>
      </c>
      <c r="BB75" s="115">
        <v>1</v>
      </c>
      <c r="BI75" s="115">
        <v>1</v>
      </c>
      <c r="BJ75" s="115">
        <v>1</v>
      </c>
      <c r="BM75" s="115">
        <v>1</v>
      </c>
      <c r="BN75" s="115">
        <v>1</v>
      </c>
      <c r="BO75" s="184" t="s">
        <v>99</v>
      </c>
      <c r="BP75" s="115">
        <v>1</v>
      </c>
      <c r="BQ75" s="115">
        <v>1</v>
      </c>
      <c r="BS75" s="115">
        <v>1</v>
      </c>
      <c r="BT75" s="115">
        <v>1</v>
      </c>
      <c r="BV75" s="115">
        <v>1</v>
      </c>
      <c r="BW75" s="115">
        <v>1</v>
      </c>
      <c r="BY75" s="115">
        <v>1</v>
      </c>
      <c r="BZ75" s="115">
        <v>1</v>
      </c>
      <c r="CA75" s="184" t="s">
        <v>99</v>
      </c>
      <c r="CB75" s="115">
        <v>1</v>
      </c>
      <c r="CC75" s="115">
        <v>1</v>
      </c>
      <c r="CK75" s="115">
        <v>1</v>
      </c>
      <c r="CL75" s="115">
        <v>1</v>
      </c>
      <c r="CR75" s="115">
        <v>1</v>
      </c>
      <c r="CS75" s="115">
        <v>1</v>
      </c>
      <c r="CU75" s="115">
        <v>1</v>
      </c>
      <c r="CV75" s="115">
        <v>1</v>
      </c>
      <c r="CY75" s="115">
        <v>1</v>
      </c>
      <c r="CZ75" s="115">
        <v>1</v>
      </c>
      <c r="DA75" s="115">
        <v>1</v>
      </c>
      <c r="DE75" s="115">
        <v>1</v>
      </c>
      <c r="DF75" s="115">
        <v>1</v>
      </c>
      <c r="DG75" s="115">
        <v>1</v>
      </c>
      <c r="DH75" s="115">
        <v>1</v>
      </c>
    </row>
    <row r="76" spans="1:232" s="115" customFormat="1" x14ac:dyDescent="0.25">
      <c r="B76" s="115" t="s">
        <v>118</v>
      </c>
      <c r="D76" s="115">
        <v>25</v>
      </c>
      <c r="E76" s="115">
        <v>25.5</v>
      </c>
      <c r="G76" s="115">
        <v>25.3</v>
      </c>
      <c r="H76" s="115" t="s">
        <v>99</v>
      </c>
      <c r="J76" s="115">
        <v>25.5</v>
      </c>
      <c r="M76" s="115">
        <v>25.5</v>
      </c>
      <c r="O76" s="115">
        <v>25</v>
      </c>
      <c r="R76" s="115">
        <v>25.1</v>
      </c>
      <c r="U76" s="115">
        <v>25.5</v>
      </c>
      <c r="X76" s="115">
        <v>26.2</v>
      </c>
      <c r="AC76" s="115">
        <v>25.4</v>
      </c>
      <c r="AF76" s="115">
        <v>26.1</v>
      </c>
      <c r="AL76" s="115">
        <v>26.3</v>
      </c>
      <c r="AO76" s="115">
        <v>27</v>
      </c>
      <c r="AQ76" s="115">
        <v>25</v>
      </c>
      <c r="AU76" s="115">
        <v>25.4</v>
      </c>
      <c r="AX76" s="115">
        <v>28.1</v>
      </c>
      <c r="BA76" s="115">
        <v>25.6</v>
      </c>
      <c r="BE76" s="115">
        <v>25</v>
      </c>
      <c r="BF76" s="115">
        <v>25</v>
      </c>
      <c r="BG76" s="184" t="s">
        <v>99</v>
      </c>
      <c r="BI76" s="115">
        <v>25.5</v>
      </c>
      <c r="BM76" s="115">
        <v>25.5</v>
      </c>
      <c r="BO76" s="184" t="s">
        <v>99</v>
      </c>
      <c r="BP76" s="115">
        <v>25</v>
      </c>
      <c r="BS76" s="115">
        <v>25.2</v>
      </c>
      <c r="BV76" s="115">
        <v>25.4</v>
      </c>
      <c r="BY76" s="115">
        <v>25.5</v>
      </c>
      <c r="CA76" s="184" t="s">
        <v>99</v>
      </c>
      <c r="CB76" s="115">
        <v>25.8</v>
      </c>
      <c r="CD76" s="115">
        <v>26.7</v>
      </c>
      <c r="CH76" s="115">
        <v>25.4</v>
      </c>
      <c r="CK76" s="115">
        <v>27.3</v>
      </c>
      <c r="CU76" s="115">
        <v>25.5</v>
      </c>
      <c r="CW76" s="115">
        <v>26.5</v>
      </c>
      <c r="CX76" s="184" t="s">
        <v>99</v>
      </c>
      <c r="CY76" s="115">
        <v>25.5</v>
      </c>
      <c r="DB76" s="115">
        <v>25.1</v>
      </c>
      <c r="DE76" s="115">
        <v>25</v>
      </c>
      <c r="DG76" s="115">
        <v>25</v>
      </c>
    </row>
    <row r="77" spans="1:232" s="115" customFormat="1" x14ac:dyDescent="0.25">
      <c r="B77" s="115" t="s">
        <v>119</v>
      </c>
      <c r="D77" s="115">
        <v>26</v>
      </c>
      <c r="F77" s="115">
        <v>27.5</v>
      </c>
      <c r="H77" s="115">
        <v>25.5</v>
      </c>
      <c r="K77" s="115">
        <v>27.8</v>
      </c>
      <c r="N77" s="115">
        <v>26</v>
      </c>
      <c r="P77" s="115">
        <v>27.5</v>
      </c>
      <c r="S77" s="115">
        <v>28.1</v>
      </c>
      <c r="V77" s="115">
        <v>28.5</v>
      </c>
      <c r="Y77" s="115">
        <v>26.7</v>
      </c>
      <c r="AD77" s="115">
        <v>26.7</v>
      </c>
      <c r="AG77" s="115">
        <v>28.7</v>
      </c>
      <c r="AM77" s="115">
        <v>27.6</v>
      </c>
      <c r="AP77" s="115">
        <v>27.3</v>
      </c>
      <c r="AR77" s="115">
        <v>27.5</v>
      </c>
      <c r="AV77" s="115">
        <v>29.1</v>
      </c>
      <c r="AY77" s="115">
        <v>25.3</v>
      </c>
      <c r="BA77" s="184" t="s">
        <v>99</v>
      </c>
      <c r="BB77" s="115">
        <v>27.6</v>
      </c>
      <c r="BF77" s="184" t="s">
        <v>99</v>
      </c>
      <c r="BG77" s="115">
        <v>28</v>
      </c>
      <c r="BJ77" s="115">
        <v>28.6</v>
      </c>
      <c r="BN77" s="115">
        <v>27.5</v>
      </c>
      <c r="BP77" s="184" t="s">
        <v>99</v>
      </c>
      <c r="BQ77" s="115">
        <v>28.2</v>
      </c>
      <c r="BT77" s="115">
        <v>28.1</v>
      </c>
      <c r="BW77" s="115">
        <v>27.9</v>
      </c>
      <c r="BZ77" s="115">
        <v>29.3</v>
      </c>
      <c r="CC77" s="115">
        <v>29.9</v>
      </c>
      <c r="CE77" s="115">
        <v>29.6</v>
      </c>
      <c r="CI77" s="115">
        <v>26.4</v>
      </c>
      <c r="CL77" s="115">
        <v>28.6</v>
      </c>
      <c r="CV77" s="115">
        <v>28.3</v>
      </c>
      <c r="CZ77" s="115">
        <v>28.2</v>
      </c>
      <c r="DC77" s="115">
        <v>28</v>
      </c>
      <c r="DF77" s="115">
        <v>28.3</v>
      </c>
      <c r="DH77" s="115">
        <v>27.5</v>
      </c>
    </row>
    <row r="78" spans="1:232" s="115" customFormat="1" x14ac:dyDescent="0.25"/>
    <row r="79" spans="1:232" s="115" customFormat="1" x14ac:dyDescent="0.25"/>
    <row r="80" spans="1:232" s="115" customFormat="1" x14ac:dyDescent="0.25"/>
    <row r="81" s="115" customFormat="1" x14ac:dyDescent="0.25"/>
    <row r="82" s="115" customFormat="1" x14ac:dyDescent="0.25"/>
    <row r="83" s="115" customFormat="1" x14ac:dyDescent="0.25"/>
    <row r="84" s="115" customFormat="1" x14ac:dyDescent="0.25"/>
    <row r="85" s="115" customFormat="1" x14ac:dyDescent="0.25"/>
    <row r="86" s="115" customFormat="1" x14ac:dyDescent="0.25"/>
    <row r="87" s="115" customFormat="1" x14ac:dyDescent="0.25"/>
    <row r="88" s="115" customFormat="1" x14ac:dyDescent="0.25"/>
    <row r="89" s="115" customFormat="1" x14ac:dyDescent="0.25"/>
    <row r="90" s="115" customFormat="1" x14ac:dyDescent="0.25"/>
    <row r="91" s="115" customFormat="1" x14ac:dyDescent="0.25"/>
    <row r="92" s="115" customFormat="1" x14ac:dyDescent="0.25"/>
    <row r="93" s="115" customFormat="1" x14ac:dyDescent="0.25"/>
    <row r="94" s="115" customFormat="1" x14ac:dyDescent="0.25"/>
    <row r="95" s="115" customFormat="1" x14ac:dyDescent="0.25"/>
    <row r="96" s="115" customFormat="1" x14ac:dyDescent="0.25"/>
    <row r="97" s="115" customFormat="1" x14ac:dyDescent="0.25"/>
    <row r="98" s="115" customFormat="1" x14ac:dyDescent="0.25"/>
    <row r="99" s="115" customFormat="1" x14ac:dyDescent="0.25"/>
    <row r="100" s="115" customFormat="1" x14ac:dyDescent="0.25"/>
    <row r="101" s="115" customFormat="1" x14ac:dyDescent="0.25"/>
    <row r="102" s="115" customFormat="1" x14ac:dyDescent="0.25"/>
    <row r="103" s="115" customFormat="1" x14ac:dyDescent="0.25"/>
    <row r="104" s="115" customFormat="1" x14ac:dyDescent="0.25"/>
    <row r="105" s="115" customFormat="1" x14ac:dyDescent="0.25"/>
    <row r="106" s="115" customFormat="1" x14ac:dyDescent="0.25"/>
    <row r="107" s="115" customFormat="1" x14ac:dyDescent="0.25"/>
    <row r="108" s="115" customFormat="1" x14ac:dyDescent="0.25"/>
    <row r="109" s="115" customFormat="1" x14ac:dyDescent="0.25"/>
    <row r="110" s="115" customFormat="1" x14ac:dyDescent="0.25"/>
    <row r="111" s="115" customFormat="1" x14ac:dyDescent="0.25"/>
    <row r="112" s="115" customFormat="1" x14ac:dyDescent="0.25"/>
    <row r="113" s="115" customFormat="1" x14ac:dyDescent="0.25"/>
    <row r="114" s="115" customFormat="1" x14ac:dyDescent="0.25"/>
    <row r="115" s="115" customFormat="1" x14ac:dyDescent="0.25"/>
    <row r="116" s="115" customFormat="1" x14ac:dyDescent="0.25"/>
    <row r="117" s="115" customFormat="1" x14ac:dyDescent="0.25"/>
    <row r="118" s="115" customFormat="1" x14ac:dyDescent="0.25"/>
    <row r="119" s="115" customFormat="1" x14ac:dyDescent="0.25"/>
    <row r="120" s="115" customFormat="1" x14ac:dyDescent="0.25"/>
    <row r="121" s="115" customFormat="1" x14ac:dyDescent="0.25"/>
    <row r="122" s="115" customFormat="1" x14ac:dyDescent="0.25"/>
    <row r="123" s="115" customFormat="1" x14ac:dyDescent="0.25"/>
    <row r="124" s="115" customFormat="1" x14ac:dyDescent="0.25"/>
    <row r="125" s="115" customFormat="1" x14ac:dyDescent="0.25"/>
    <row r="126" s="115" customFormat="1" x14ac:dyDescent="0.25"/>
    <row r="127" s="115" customFormat="1" x14ac:dyDescent="0.25"/>
    <row r="128" s="115" customFormat="1" x14ac:dyDescent="0.25"/>
    <row r="129" s="115" customFormat="1" x14ac:dyDescent="0.25"/>
    <row r="130" s="115" customFormat="1" x14ac:dyDescent="0.25"/>
    <row r="131" s="115" customFormat="1" x14ac:dyDescent="0.25"/>
    <row r="132" s="115" customFormat="1" x14ac:dyDescent="0.25"/>
    <row r="133" s="115" customFormat="1" x14ac:dyDescent="0.25"/>
    <row r="134" s="115" customFormat="1" x14ac:dyDescent="0.25"/>
    <row r="135" s="115" customFormat="1" x14ac:dyDescent="0.25"/>
    <row r="136" s="115" customFormat="1" x14ac:dyDescent="0.25"/>
    <row r="137" s="115" customFormat="1" x14ac:dyDescent="0.25"/>
    <row r="138" s="115" customFormat="1" x14ac:dyDescent="0.25"/>
    <row r="139" s="115" customFormat="1" x14ac:dyDescent="0.25"/>
    <row r="140" s="115" customFormat="1" x14ac:dyDescent="0.25"/>
    <row r="141" s="115" customFormat="1" x14ac:dyDescent="0.25"/>
    <row r="142" s="115" customFormat="1" x14ac:dyDescent="0.25"/>
    <row r="143" s="115" customFormat="1" x14ac:dyDescent="0.25"/>
    <row r="144" s="115" customFormat="1" x14ac:dyDescent="0.25"/>
    <row r="145" s="115" customFormat="1" x14ac:dyDescent="0.25"/>
    <row r="146" s="115" customFormat="1" x14ac:dyDescent="0.25"/>
    <row r="147" s="115" customFormat="1" x14ac:dyDescent="0.25"/>
    <row r="148" s="115" customFormat="1" x14ac:dyDescent="0.25"/>
    <row r="149" s="115" customFormat="1" x14ac:dyDescent="0.25"/>
    <row r="150" s="115" customFormat="1" x14ac:dyDescent="0.25"/>
    <row r="151" s="115" customFormat="1" x14ac:dyDescent="0.25"/>
    <row r="152" s="115" customFormat="1" x14ac:dyDescent="0.25"/>
    <row r="153" s="115" customFormat="1" x14ac:dyDescent="0.25"/>
    <row r="154" s="115" customFormat="1" x14ac:dyDescent="0.25"/>
    <row r="155" s="115" customFormat="1" x14ac:dyDescent="0.25"/>
    <row r="156" s="115" customFormat="1" x14ac:dyDescent="0.25"/>
    <row r="157" s="115" customFormat="1" x14ac:dyDescent="0.25"/>
    <row r="158" s="115" customFormat="1" x14ac:dyDescent="0.25"/>
    <row r="159" s="115" customFormat="1" x14ac:dyDescent="0.25"/>
    <row r="160" s="115" customFormat="1" x14ac:dyDescent="0.25"/>
    <row r="161" s="115" customFormat="1" x14ac:dyDescent="0.25"/>
    <row r="162" s="115" customFormat="1" x14ac:dyDescent="0.25"/>
    <row r="163" s="115" customFormat="1" x14ac:dyDescent="0.25"/>
    <row r="164" s="115" customFormat="1" x14ac:dyDescent="0.25"/>
    <row r="165" s="115" customFormat="1" x14ac:dyDescent="0.25"/>
    <row r="166" s="115" customFormat="1" x14ac:dyDescent="0.25"/>
    <row r="167" s="115" customFormat="1" x14ac:dyDescent="0.25"/>
    <row r="168" s="115" customFormat="1" x14ac:dyDescent="0.25"/>
    <row r="169" s="115" customFormat="1" x14ac:dyDescent="0.25"/>
    <row r="170" s="115" customFormat="1" x14ac:dyDescent="0.25"/>
    <row r="171" s="115" customFormat="1" x14ac:dyDescent="0.25"/>
    <row r="172" s="115" customFormat="1" x14ac:dyDescent="0.25"/>
    <row r="173" s="115" customFormat="1" x14ac:dyDescent="0.25"/>
    <row r="174" s="115" customFormat="1" x14ac:dyDescent="0.25"/>
    <row r="175" s="115" customFormat="1" x14ac:dyDescent="0.25"/>
    <row r="176" s="115" customFormat="1" x14ac:dyDescent="0.25"/>
    <row r="177" s="115" customFormat="1" x14ac:dyDescent="0.25"/>
    <row r="178" s="115" customFormat="1" x14ac:dyDescent="0.25"/>
    <row r="179" s="115" customFormat="1" x14ac:dyDescent="0.25"/>
    <row r="180" s="115" customFormat="1" x14ac:dyDescent="0.25"/>
    <row r="181" s="115" customFormat="1" x14ac:dyDescent="0.25"/>
    <row r="182" s="115" customFormat="1" x14ac:dyDescent="0.25"/>
    <row r="183" s="115" customFormat="1" x14ac:dyDescent="0.25"/>
    <row r="184" s="115" customFormat="1" x14ac:dyDescent="0.25"/>
    <row r="185" s="115" customFormat="1" x14ac:dyDescent="0.25"/>
    <row r="186" s="115" customFormat="1" x14ac:dyDescent="0.25"/>
    <row r="187" s="115" customFormat="1" x14ac:dyDescent="0.25"/>
    <row r="188" s="115" customFormat="1" x14ac:dyDescent="0.25"/>
    <row r="189" s="115" customFormat="1" x14ac:dyDescent="0.25"/>
    <row r="190" s="115" customFormat="1" x14ac:dyDescent="0.25"/>
    <row r="191" s="115" customFormat="1" x14ac:dyDescent="0.25"/>
    <row r="192" s="115" customFormat="1" x14ac:dyDescent="0.25"/>
    <row r="193" s="115" customFormat="1" x14ac:dyDescent="0.25"/>
    <row r="194" s="115" customFormat="1" x14ac:dyDescent="0.25"/>
    <row r="195" s="115" customFormat="1" x14ac:dyDescent="0.25"/>
    <row r="196" s="115" customFormat="1" x14ac:dyDescent="0.25"/>
    <row r="197" s="115" customFormat="1" x14ac:dyDescent="0.25"/>
    <row r="198" s="115" customFormat="1" x14ac:dyDescent="0.25"/>
    <row r="199" s="115" customFormat="1" x14ac:dyDescent="0.25"/>
    <row r="200" s="115" customFormat="1" x14ac:dyDescent="0.25"/>
    <row r="201" s="115" customFormat="1" x14ac:dyDescent="0.25"/>
    <row r="202" s="115" customFormat="1" x14ac:dyDescent="0.25"/>
    <row r="203" s="115" customFormat="1" x14ac:dyDescent="0.25"/>
    <row r="204" s="115" customFormat="1" x14ac:dyDescent="0.25"/>
    <row r="205" s="115" customFormat="1" x14ac:dyDescent="0.25"/>
    <row r="206" s="115" customFormat="1" x14ac:dyDescent="0.25"/>
    <row r="207" s="115" customFormat="1" x14ac:dyDescent="0.25"/>
    <row r="208" s="115" customFormat="1" x14ac:dyDescent="0.25"/>
    <row r="209" s="115" customFormat="1" x14ac:dyDescent="0.25"/>
    <row r="210" s="115" customFormat="1" x14ac:dyDescent="0.25"/>
    <row r="211" s="115" customFormat="1" x14ac:dyDescent="0.25"/>
    <row r="212" s="115" customFormat="1" x14ac:dyDescent="0.25"/>
    <row r="213" s="115" customFormat="1" x14ac:dyDescent="0.25"/>
    <row r="214" s="115" customFormat="1" x14ac:dyDescent="0.25"/>
    <row r="215" s="115" customFormat="1" x14ac:dyDescent="0.25"/>
    <row r="216" s="115" customFormat="1" x14ac:dyDescent="0.25"/>
    <row r="217" s="115" customFormat="1" x14ac:dyDescent="0.25"/>
    <row r="218" s="115" customFormat="1" x14ac:dyDescent="0.25"/>
    <row r="219" s="115" customFormat="1" x14ac:dyDescent="0.25"/>
    <row r="220" s="115" customFormat="1" x14ac:dyDescent="0.25"/>
    <row r="221" s="115" customFormat="1" x14ac:dyDescent="0.25"/>
    <row r="222" s="115" customFormat="1" x14ac:dyDescent="0.25"/>
    <row r="223" s="115" customFormat="1" x14ac:dyDescent="0.25"/>
    <row r="224" s="115" customFormat="1" x14ac:dyDescent="0.25"/>
    <row r="225" s="115" customFormat="1" x14ac:dyDescent="0.25"/>
    <row r="226" s="115" customFormat="1" x14ac:dyDescent="0.25"/>
    <row r="227" s="115" customFormat="1" x14ac:dyDescent="0.25"/>
    <row r="228" s="115" customFormat="1" x14ac:dyDescent="0.25"/>
    <row r="229" s="115" customFormat="1" x14ac:dyDescent="0.25"/>
    <row r="230" s="115" customFormat="1" x14ac:dyDescent="0.25"/>
    <row r="231" s="115" customFormat="1" x14ac:dyDescent="0.25"/>
    <row r="232" s="115" customFormat="1" x14ac:dyDescent="0.25"/>
    <row r="233" s="115" customFormat="1" x14ac:dyDescent="0.25"/>
    <row r="234" s="115" customFormat="1" x14ac:dyDescent="0.25"/>
    <row r="235" s="115" customFormat="1" x14ac:dyDescent="0.25"/>
    <row r="236" s="115" customFormat="1" x14ac:dyDescent="0.25"/>
    <row r="237" s="115" customFormat="1" x14ac:dyDescent="0.25"/>
    <row r="238" s="115" customFormat="1" x14ac:dyDescent="0.25"/>
    <row r="239" s="115" customFormat="1" x14ac:dyDescent="0.25"/>
    <row r="240" s="115" customFormat="1" x14ac:dyDescent="0.25"/>
    <row r="241" s="115" customFormat="1" x14ac:dyDescent="0.25"/>
    <row r="242" s="115" customFormat="1" x14ac:dyDescent="0.25"/>
    <row r="243" s="115" customFormat="1" x14ac:dyDescent="0.25"/>
    <row r="244" s="115" customFormat="1" x14ac:dyDescent="0.25"/>
    <row r="245" s="115" customFormat="1" x14ac:dyDescent="0.25"/>
    <row r="246" s="115" customFormat="1" x14ac:dyDescent="0.25"/>
    <row r="247" s="115" customFormat="1" x14ac:dyDescent="0.25"/>
    <row r="248" s="115" customFormat="1" x14ac:dyDescent="0.25"/>
    <row r="249" s="115" customFormat="1" x14ac:dyDescent="0.25"/>
    <row r="250" s="115" customFormat="1" x14ac:dyDescent="0.25"/>
    <row r="251" s="115" customFormat="1" x14ac:dyDescent="0.25"/>
    <row r="252" s="115" customFormat="1" x14ac:dyDescent="0.25"/>
    <row r="253" s="115" customFormat="1" x14ac:dyDescent="0.25"/>
    <row r="254" s="115" customFormat="1" x14ac:dyDescent="0.25"/>
    <row r="255" s="115" customFormat="1" x14ac:dyDescent="0.25"/>
    <row r="256" s="115" customFormat="1" x14ac:dyDescent="0.25"/>
    <row r="257" s="115" customFormat="1" x14ac:dyDescent="0.25"/>
    <row r="258" s="115" customFormat="1" x14ac:dyDescent="0.25"/>
    <row r="259" s="115" customFormat="1" x14ac:dyDescent="0.25"/>
    <row r="260" s="115" customFormat="1" x14ac:dyDescent="0.25"/>
    <row r="261" s="115" customFormat="1" x14ac:dyDescent="0.25"/>
    <row r="262" s="115" customFormat="1" x14ac:dyDescent="0.25"/>
    <row r="263" s="115" customFormat="1" x14ac:dyDescent="0.25"/>
    <row r="264" s="115" customFormat="1" x14ac:dyDescent="0.25"/>
    <row r="265" s="115" customFormat="1" x14ac:dyDescent="0.25"/>
    <row r="266" s="115" customFormat="1" x14ac:dyDescent="0.25"/>
    <row r="267" s="115" customFormat="1" x14ac:dyDescent="0.25"/>
    <row r="268" s="115" customFormat="1" x14ac:dyDescent="0.25"/>
    <row r="269" s="115" customFormat="1" x14ac:dyDescent="0.25"/>
    <row r="270" s="115" customFormat="1" x14ac:dyDescent="0.25"/>
    <row r="271" s="115" customFormat="1" x14ac:dyDescent="0.25"/>
    <row r="272" s="115" customFormat="1" x14ac:dyDescent="0.25"/>
    <row r="273" s="115" customFormat="1" x14ac:dyDescent="0.25"/>
    <row r="274" s="115" customFormat="1" x14ac:dyDescent="0.25"/>
    <row r="275" s="115" customFormat="1" x14ac:dyDescent="0.25"/>
    <row r="276" s="115" customFormat="1" x14ac:dyDescent="0.25"/>
    <row r="277" s="115" customFormat="1" x14ac:dyDescent="0.25"/>
    <row r="278" s="115" customFormat="1" x14ac:dyDescent="0.25"/>
    <row r="279" s="115" customFormat="1" x14ac:dyDescent="0.25"/>
    <row r="280" s="115" customFormat="1" x14ac:dyDescent="0.25"/>
    <row r="281" s="115" customFormat="1" x14ac:dyDescent="0.25"/>
    <row r="282" s="115" customFormat="1" x14ac:dyDescent="0.25"/>
    <row r="283" s="115" customFormat="1" x14ac:dyDescent="0.25"/>
    <row r="284" s="115" customFormat="1" x14ac:dyDescent="0.25"/>
    <row r="285" s="115" customFormat="1" x14ac:dyDescent="0.25"/>
    <row r="286" s="115" customFormat="1" x14ac:dyDescent="0.25"/>
    <row r="287" s="115" customFormat="1" x14ac:dyDescent="0.25"/>
    <row r="288" s="115" customFormat="1" x14ac:dyDescent="0.25"/>
    <row r="289" s="115" customFormat="1" x14ac:dyDescent="0.25"/>
    <row r="290" s="115" customFormat="1" x14ac:dyDescent="0.25"/>
    <row r="291" s="115" customFormat="1" x14ac:dyDescent="0.25"/>
    <row r="292" s="115" customFormat="1" x14ac:dyDescent="0.25"/>
    <row r="293" s="115" customFormat="1" x14ac:dyDescent="0.25"/>
    <row r="294" s="115" customFormat="1" x14ac:dyDescent="0.25"/>
    <row r="295" s="115" customFormat="1" x14ac:dyDescent="0.25"/>
    <row r="296" s="115" customFormat="1" x14ac:dyDescent="0.25"/>
    <row r="297" s="115" customFormat="1" x14ac:dyDescent="0.25"/>
    <row r="298" s="115" customFormat="1" x14ac:dyDescent="0.25"/>
    <row r="299" s="115" customFormat="1" x14ac:dyDescent="0.25"/>
    <row r="300" s="115" customFormat="1" x14ac:dyDescent="0.25"/>
    <row r="301" s="115" customFormat="1" x14ac:dyDescent="0.25"/>
    <row r="302" s="115" customFormat="1" x14ac:dyDescent="0.25"/>
    <row r="303" s="115" customFormat="1" x14ac:dyDescent="0.25"/>
    <row r="304" s="115" customFormat="1" x14ac:dyDescent="0.25"/>
    <row r="305" s="115" customFormat="1" x14ac:dyDescent="0.25"/>
    <row r="306" s="115" customFormat="1" x14ac:dyDescent="0.25"/>
    <row r="307" s="115" customFormat="1" x14ac:dyDescent="0.25"/>
    <row r="308" s="115" customFormat="1" x14ac:dyDescent="0.25"/>
    <row r="309" s="115" customFormat="1" x14ac:dyDescent="0.25"/>
    <row r="310" s="115" customFormat="1" x14ac:dyDescent="0.25"/>
    <row r="311" s="115" customFormat="1" x14ac:dyDescent="0.25"/>
    <row r="312" s="115" customFormat="1" x14ac:dyDescent="0.25"/>
    <row r="313" s="115" customFormat="1" x14ac:dyDescent="0.25"/>
    <row r="314" s="115" customFormat="1" x14ac:dyDescent="0.25"/>
    <row r="315" s="115" customFormat="1" x14ac:dyDescent="0.25"/>
    <row r="316" s="115" customFormat="1" x14ac:dyDescent="0.25"/>
    <row r="317" s="115" customFormat="1" x14ac:dyDescent="0.25"/>
    <row r="318" s="115" customFormat="1" x14ac:dyDescent="0.25"/>
    <row r="319" s="115" customFormat="1" x14ac:dyDescent="0.25"/>
    <row r="320" s="115" customFormat="1" x14ac:dyDescent="0.25"/>
    <row r="321" s="115" customFormat="1" x14ac:dyDescent="0.25"/>
    <row r="322" s="115" customFormat="1" x14ac:dyDescent="0.25"/>
    <row r="323" s="115" customFormat="1" x14ac:dyDescent="0.25"/>
    <row r="324" s="115" customFormat="1" x14ac:dyDescent="0.25"/>
    <row r="325" s="115" customFormat="1" x14ac:dyDescent="0.25"/>
    <row r="326" s="115" customFormat="1" x14ac:dyDescent="0.25"/>
    <row r="327" s="115" customFormat="1" x14ac:dyDescent="0.25"/>
    <row r="328" s="115" customFormat="1" x14ac:dyDescent="0.25"/>
    <row r="329" s="115" customFormat="1" x14ac:dyDescent="0.25"/>
    <row r="330" s="115" customFormat="1" x14ac:dyDescent="0.25"/>
    <row r="331" s="115" customFormat="1" x14ac:dyDescent="0.25"/>
    <row r="332" s="115" customFormat="1" x14ac:dyDescent="0.25"/>
    <row r="333" s="115" customFormat="1" x14ac:dyDescent="0.25"/>
    <row r="334" s="115" customFormat="1" x14ac:dyDescent="0.25"/>
    <row r="335" s="115" customFormat="1" x14ac:dyDescent="0.25"/>
    <row r="336" s="115" customFormat="1" x14ac:dyDescent="0.25"/>
    <row r="337" s="115" customFormat="1" x14ac:dyDescent="0.25"/>
    <row r="338" s="115" customFormat="1" x14ac:dyDescent="0.25"/>
    <row r="339" s="115" customFormat="1" x14ac:dyDescent="0.25"/>
    <row r="340" s="115" customFormat="1" x14ac:dyDescent="0.25"/>
    <row r="341" s="115" customFormat="1" x14ac:dyDescent="0.25"/>
    <row r="342" s="115" customFormat="1" x14ac:dyDescent="0.25"/>
    <row r="343" s="115" customFormat="1" x14ac:dyDescent="0.25"/>
    <row r="344" s="115" customFormat="1" x14ac:dyDescent="0.25"/>
    <row r="345" s="115" customFormat="1" x14ac:dyDescent="0.25"/>
    <row r="346" s="115" customFormat="1" x14ac:dyDescent="0.25"/>
    <row r="347" s="115" customFormat="1" x14ac:dyDescent="0.25"/>
    <row r="348" s="115" customFormat="1" x14ac:dyDescent="0.25"/>
    <row r="349" s="115" customFormat="1" x14ac:dyDescent="0.25"/>
    <row r="350" s="115" customFormat="1" x14ac:dyDescent="0.25"/>
    <row r="351" s="115" customFormat="1" x14ac:dyDescent="0.25"/>
    <row r="352" s="115" customFormat="1" x14ac:dyDescent="0.25"/>
    <row r="353" s="115" customFormat="1" x14ac:dyDescent="0.25"/>
    <row r="354" s="115" customFormat="1" x14ac:dyDescent="0.25"/>
    <row r="355" s="115" customFormat="1" x14ac:dyDescent="0.25"/>
    <row r="356" s="115" customFormat="1" x14ac:dyDescent="0.25"/>
    <row r="357" s="115" customFormat="1" x14ac:dyDescent="0.25"/>
    <row r="358" s="115" customFormat="1" x14ac:dyDescent="0.25"/>
    <row r="359" s="115" customFormat="1" x14ac:dyDescent="0.25"/>
    <row r="360" s="115" customFormat="1" x14ac:dyDescent="0.25"/>
    <row r="361" s="115" customFormat="1" x14ac:dyDescent="0.25"/>
    <row r="362" s="115" customFormat="1" x14ac:dyDescent="0.25"/>
    <row r="363" s="115" customFormat="1" x14ac:dyDescent="0.25"/>
    <row r="364" s="115" customFormat="1" x14ac:dyDescent="0.25"/>
    <row r="365" s="115" customFormat="1" x14ac:dyDescent="0.25"/>
    <row r="366" s="115" customFormat="1" x14ac:dyDescent="0.25"/>
    <row r="367" s="115" customFormat="1" x14ac:dyDescent="0.25"/>
    <row r="368" s="115" customFormat="1" x14ac:dyDescent="0.25"/>
    <row r="369" s="115" customFormat="1" x14ac:dyDescent="0.25"/>
    <row r="370" s="115" customFormat="1" x14ac:dyDescent="0.25"/>
    <row r="371" s="115" customFormat="1" x14ac:dyDescent="0.25"/>
    <row r="372" s="115" customFormat="1" x14ac:dyDescent="0.25"/>
    <row r="373" s="115" customFormat="1" x14ac:dyDescent="0.25"/>
    <row r="374" s="115" customFormat="1" x14ac:dyDescent="0.25"/>
    <row r="375" s="115" customFormat="1" x14ac:dyDescent="0.25"/>
    <row r="376" s="115" customFormat="1" x14ac:dyDescent="0.25"/>
    <row r="377" s="115" customFormat="1" x14ac:dyDescent="0.25"/>
    <row r="378" s="115" customFormat="1" x14ac:dyDescent="0.25"/>
    <row r="379" s="115" customFormat="1" x14ac:dyDescent="0.25"/>
    <row r="380" s="115" customFormat="1" x14ac:dyDescent="0.25"/>
    <row r="381" s="115" customFormat="1" x14ac:dyDescent="0.25"/>
    <row r="382" s="115" customFormat="1" x14ac:dyDescent="0.25"/>
    <row r="383" s="115" customFormat="1" x14ac:dyDescent="0.25"/>
    <row r="384" s="115" customFormat="1" x14ac:dyDescent="0.25"/>
    <row r="385" s="115" customFormat="1" x14ac:dyDescent="0.25"/>
    <row r="386" s="115" customFormat="1" x14ac:dyDescent="0.25"/>
    <row r="387" s="115" customFormat="1" x14ac:dyDescent="0.25"/>
    <row r="388" s="115" customFormat="1" x14ac:dyDescent="0.25"/>
    <row r="389" s="115" customFormat="1" x14ac:dyDescent="0.25"/>
    <row r="390" s="115" customFormat="1" x14ac:dyDescent="0.25"/>
    <row r="391" s="115" customFormat="1" x14ac:dyDescent="0.25"/>
    <row r="392" s="115" customFormat="1" x14ac:dyDescent="0.25"/>
    <row r="393" s="115" customFormat="1" x14ac:dyDescent="0.25"/>
    <row r="394" s="115" customFormat="1" x14ac:dyDescent="0.25"/>
    <row r="395" s="115" customFormat="1" x14ac:dyDescent="0.25"/>
    <row r="396" s="115" customFormat="1" x14ac:dyDescent="0.25"/>
    <row r="397" s="115" customFormat="1" x14ac:dyDescent="0.25"/>
    <row r="398" s="115" customFormat="1" x14ac:dyDescent="0.25"/>
    <row r="399" s="115" customFormat="1" x14ac:dyDescent="0.25"/>
    <row r="400" s="115" customFormat="1" x14ac:dyDescent="0.25"/>
    <row r="401" s="115" customFormat="1" x14ac:dyDescent="0.25"/>
    <row r="402" s="115" customFormat="1" x14ac:dyDescent="0.25"/>
    <row r="403" s="115" customFormat="1" x14ac:dyDescent="0.25"/>
    <row r="404" s="115" customFormat="1" x14ac:dyDescent="0.25"/>
    <row r="405" s="115" customFormat="1" x14ac:dyDescent="0.25"/>
    <row r="406" s="115" customFormat="1" x14ac:dyDescent="0.25"/>
    <row r="407" s="115" customFormat="1" x14ac:dyDescent="0.25"/>
    <row r="408" s="115" customFormat="1" x14ac:dyDescent="0.25"/>
    <row r="409" s="115" customFormat="1" x14ac:dyDescent="0.25"/>
    <row r="410" s="115" customFormat="1" x14ac:dyDescent="0.25"/>
    <row r="411" s="115" customFormat="1" x14ac:dyDescent="0.25"/>
    <row r="412" s="115" customFormat="1" x14ac:dyDescent="0.25"/>
    <row r="413" s="115" customFormat="1" x14ac:dyDescent="0.25"/>
    <row r="414" s="115" customFormat="1" x14ac:dyDescent="0.25"/>
    <row r="415" s="115" customFormat="1" x14ac:dyDescent="0.25"/>
    <row r="416" s="115" customFormat="1" x14ac:dyDescent="0.25"/>
    <row r="417" s="115" customFormat="1" x14ac:dyDescent="0.25"/>
    <row r="418" s="115" customFormat="1" x14ac:dyDescent="0.25"/>
    <row r="419" s="115" customFormat="1" x14ac:dyDescent="0.25"/>
    <row r="420" s="115" customFormat="1" x14ac:dyDescent="0.25"/>
    <row r="421" s="115" customFormat="1" x14ac:dyDescent="0.25"/>
    <row r="422" s="115" customFormat="1" x14ac:dyDescent="0.25"/>
    <row r="423" s="115" customFormat="1" x14ac:dyDescent="0.25"/>
    <row r="424" s="115" customFormat="1" x14ac:dyDescent="0.25"/>
    <row r="425" s="115" customFormat="1" x14ac:dyDescent="0.25"/>
    <row r="426" s="115" customFormat="1" x14ac:dyDescent="0.25"/>
    <row r="427" s="115" customFormat="1" x14ac:dyDescent="0.25"/>
    <row r="428" s="115" customFormat="1" x14ac:dyDescent="0.25"/>
    <row r="429" s="115" customFormat="1" x14ac:dyDescent="0.25"/>
    <row r="430" s="115" customFormat="1" x14ac:dyDescent="0.25"/>
    <row r="431" s="115" customFormat="1" x14ac:dyDescent="0.25"/>
    <row r="432" s="115" customFormat="1" x14ac:dyDescent="0.25"/>
    <row r="433" s="115" customFormat="1" x14ac:dyDescent="0.25"/>
    <row r="434" s="115" customFormat="1" x14ac:dyDescent="0.25"/>
    <row r="435" s="115" customFormat="1" x14ac:dyDescent="0.25"/>
    <row r="436" s="115" customFormat="1" x14ac:dyDescent="0.25"/>
    <row r="437" s="115" customFormat="1" x14ac:dyDescent="0.25"/>
    <row r="438" s="115" customFormat="1" x14ac:dyDescent="0.25"/>
    <row r="439" s="115" customFormat="1" x14ac:dyDescent="0.25"/>
    <row r="440" s="115" customFormat="1" x14ac:dyDescent="0.25"/>
    <row r="441" s="115" customFormat="1" x14ac:dyDescent="0.25"/>
    <row r="442" s="115" customFormat="1" x14ac:dyDescent="0.25"/>
    <row r="443" s="115" customFormat="1" x14ac:dyDescent="0.25"/>
    <row r="444" s="115" customFormat="1" x14ac:dyDescent="0.25"/>
    <row r="445" s="115" customFormat="1" x14ac:dyDescent="0.25"/>
    <row r="446" s="115" customFormat="1" x14ac:dyDescent="0.25"/>
    <row r="447" s="115" customFormat="1" x14ac:dyDescent="0.25"/>
    <row r="448" s="115" customFormat="1" x14ac:dyDescent="0.25"/>
    <row r="449" s="115" customFormat="1" x14ac:dyDescent="0.25"/>
    <row r="450" s="115" customFormat="1" x14ac:dyDescent="0.25"/>
    <row r="451" s="115" customFormat="1" x14ac:dyDescent="0.25"/>
    <row r="452" s="115" customFormat="1" x14ac:dyDescent="0.25"/>
    <row r="453" s="115" customFormat="1" x14ac:dyDescent="0.25"/>
    <row r="454" s="115" customFormat="1" x14ac:dyDescent="0.25"/>
    <row r="455" s="115" customFormat="1" x14ac:dyDescent="0.25"/>
    <row r="456" s="115" customFormat="1" x14ac:dyDescent="0.25"/>
    <row r="457" s="115" customFormat="1" x14ac:dyDescent="0.25"/>
    <row r="458" s="115" customFormat="1" x14ac:dyDescent="0.25"/>
    <row r="459" s="115" customFormat="1" x14ac:dyDescent="0.25"/>
    <row r="460" s="115" customFormat="1" x14ac:dyDescent="0.25"/>
    <row r="461" s="115" customFormat="1" x14ac:dyDescent="0.25"/>
    <row r="462" s="115" customFormat="1" x14ac:dyDescent="0.25"/>
    <row r="463" s="115" customFormat="1" x14ac:dyDescent="0.25"/>
    <row r="464" s="115" customFormat="1" x14ac:dyDescent="0.25"/>
    <row r="465" s="115" customFormat="1" x14ac:dyDescent="0.25"/>
    <row r="466" s="115" customFormat="1" x14ac:dyDescent="0.25"/>
    <row r="467" s="115" customFormat="1" x14ac:dyDescent="0.25"/>
    <row r="468" s="115" customFormat="1" x14ac:dyDescent="0.25"/>
    <row r="469" s="115" customFormat="1" x14ac:dyDescent="0.25"/>
    <row r="470" s="115" customFormat="1" x14ac:dyDescent="0.25"/>
    <row r="471" s="115" customFormat="1" x14ac:dyDescent="0.25"/>
    <row r="472" s="115" customFormat="1" x14ac:dyDescent="0.25"/>
    <row r="473" s="115" customFormat="1" x14ac:dyDescent="0.25"/>
    <row r="474" s="115" customFormat="1" x14ac:dyDescent="0.25"/>
    <row r="475" s="115" customFormat="1" x14ac:dyDescent="0.25"/>
    <row r="476" s="115" customFormat="1" x14ac:dyDescent="0.25"/>
    <row r="477" s="115" customFormat="1" x14ac:dyDescent="0.25"/>
    <row r="478" s="115" customFormat="1" x14ac:dyDescent="0.25"/>
    <row r="479" s="115" customFormat="1" x14ac:dyDescent="0.25"/>
    <row r="480" s="115" customFormat="1" x14ac:dyDescent="0.25"/>
    <row r="481" s="115" customFormat="1" x14ac:dyDescent="0.25"/>
    <row r="482" s="115" customFormat="1" x14ac:dyDescent="0.25"/>
    <row r="483" s="115" customFormat="1" x14ac:dyDescent="0.25"/>
    <row r="484" s="115" customFormat="1" x14ac:dyDescent="0.25"/>
    <row r="485" s="115" customFormat="1" x14ac:dyDescent="0.25"/>
    <row r="486" s="115" customFormat="1" x14ac:dyDescent="0.25"/>
    <row r="487" s="115" customFormat="1" x14ac:dyDescent="0.25"/>
    <row r="488" s="115" customFormat="1" x14ac:dyDescent="0.25"/>
    <row r="489" s="115" customFormat="1" x14ac:dyDescent="0.25"/>
    <row r="490" s="115" customFormat="1" x14ac:dyDescent="0.25"/>
    <row r="491" s="115" customFormat="1" x14ac:dyDescent="0.25"/>
    <row r="492" s="115" customFormat="1" x14ac:dyDescent="0.25"/>
    <row r="493" s="115" customFormat="1" x14ac:dyDescent="0.25"/>
    <row r="494" s="115" customFormat="1" x14ac:dyDescent="0.25"/>
    <row r="495" s="115" customFormat="1" x14ac:dyDescent="0.25"/>
    <row r="496" s="115" customFormat="1" x14ac:dyDescent="0.25"/>
    <row r="497" s="115" customFormat="1" x14ac:dyDescent="0.25"/>
    <row r="498" s="115" customFormat="1" x14ac:dyDescent="0.25"/>
    <row r="499" s="115" customFormat="1" x14ac:dyDescent="0.25"/>
    <row r="500" s="115" customFormat="1" x14ac:dyDescent="0.25"/>
    <row r="501" s="115" customFormat="1" x14ac:dyDescent="0.25"/>
    <row r="502" s="115" customFormat="1" x14ac:dyDescent="0.25"/>
    <row r="503" s="115" customFormat="1" x14ac:dyDescent="0.25"/>
    <row r="504" s="115" customFormat="1" x14ac:dyDescent="0.25"/>
    <row r="505" s="115" customFormat="1" x14ac:dyDescent="0.25"/>
    <row r="506" s="115" customFormat="1" x14ac:dyDescent="0.25"/>
    <row r="507" s="115" customFormat="1" x14ac:dyDescent="0.25"/>
    <row r="508" s="115" customFormat="1" x14ac:dyDescent="0.25"/>
    <row r="509" s="115" customFormat="1" x14ac:dyDescent="0.25"/>
    <row r="510" s="115" customFormat="1" x14ac:dyDescent="0.25"/>
    <row r="511" s="115" customFormat="1" x14ac:dyDescent="0.25"/>
    <row r="512" s="115" customFormat="1" x14ac:dyDescent="0.25"/>
    <row r="513" s="115" customFormat="1" x14ac:dyDescent="0.25"/>
    <row r="514" s="115" customFormat="1" x14ac:dyDescent="0.25"/>
    <row r="515" s="115" customFormat="1" x14ac:dyDescent="0.25"/>
    <row r="516" s="115" customFormat="1" x14ac:dyDescent="0.25"/>
    <row r="517" s="115" customFormat="1" x14ac:dyDescent="0.25"/>
    <row r="518" s="115" customFormat="1" x14ac:dyDescent="0.25"/>
    <row r="519" s="115" customFormat="1" x14ac:dyDescent="0.25"/>
    <row r="520" s="115" customFormat="1" x14ac:dyDescent="0.25"/>
    <row r="521" s="115" customFormat="1" x14ac:dyDescent="0.25"/>
    <row r="522" s="115" customFormat="1" x14ac:dyDescent="0.25"/>
    <row r="523" s="115" customFormat="1" x14ac:dyDescent="0.25"/>
    <row r="524" s="115" customFormat="1" x14ac:dyDescent="0.25"/>
    <row r="525" s="115" customFormat="1" x14ac:dyDescent="0.25"/>
    <row r="526" s="115" customFormat="1" x14ac:dyDescent="0.25"/>
    <row r="527" s="115" customFormat="1" x14ac:dyDescent="0.25"/>
    <row r="528" s="115" customFormat="1" x14ac:dyDescent="0.25"/>
    <row r="529" s="115" customFormat="1" x14ac:dyDescent="0.25"/>
    <row r="530" s="115" customFormat="1" x14ac:dyDescent="0.25"/>
    <row r="531" s="115" customFormat="1" x14ac:dyDescent="0.25"/>
    <row r="532" s="115" customFormat="1" x14ac:dyDescent="0.25"/>
    <row r="533" s="115" customFormat="1" x14ac:dyDescent="0.25"/>
    <row r="534" s="115" customFormat="1" x14ac:dyDescent="0.25"/>
    <row r="535" s="115" customFormat="1" x14ac:dyDescent="0.25"/>
    <row r="536" s="115" customFormat="1" x14ac:dyDescent="0.25"/>
    <row r="537" s="115" customFormat="1" x14ac:dyDescent="0.25"/>
    <row r="538" s="115" customFormat="1" x14ac:dyDescent="0.25"/>
    <row r="539" s="115" customFormat="1" x14ac:dyDescent="0.25"/>
    <row r="540" s="115" customFormat="1" x14ac:dyDescent="0.25"/>
    <row r="541" s="115" customFormat="1" x14ac:dyDescent="0.25"/>
    <row r="542" s="115" customFormat="1" x14ac:dyDescent="0.25"/>
    <row r="543" s="115" customFormat="1" x14ac:dyDescent="0.25"/>
    <row r="544" s="115" customFormat="1" x14ac:dyDescent="0.25"/>
    <row r="545" s="115" customFormat="1" x14ac:dyDescent="0.25"/>
    <row r="546" s="115" customFormat="1" x14ac:dyDescent="0.25"/>
    <row r="547" s="115" customFormat="1" x14ac:dyDescent="0.25"/>
    <row r="548" s="115" customFormat="1" x14ac:dyDescent="0.25"/>
    <row r="549" s="115" customFormat="1" x14ac:dyDescent="0.25"/>
    <row r="550" s="115" customFormat="1" x14ac:dyDescent="0.25"/>
    <row r="551" s="115" customFormat="1" x14ac:dyDescent="0.25"/>
    <row r="552" s="115" customFormat="1" x14ac:dyDescent="0.25"/>
    <row r="553" s="115" customFormat="1" x14ac:dyDescent="0.25"/>
    <row r="554" s="115" customFormat="1" x14ac:dyDescent="0.25"/>
    <row r="555" s="115" customFormat="1" x14ac:dyDescent="0.25"/>
    <row r="556" s="115" customFormat="1" x14ac:dyDescent="0.25"/>
    <row r="557" s="115" customFormat="1" x14ac:dyDescent="0.25"/>
    <row r="558" s="115" customFormat="1" x14ac:dyDescent="0.25"/>
    <row r="559" s="115" customFormat="1" x14ac:dyDescent="0.25"/>
    <row r="560" s="115" customFormat="1" x14ac:dyDescent="0.25"/>
    <row r="561" s="115" customFormat="1" x14ac:dyDescent="0.25"/>
    <row r="562" s="115" customFormat="1" x14ac:dyDescent="0.25"/>
    <row r="563" s="115" customFormat="1" x14ac:dyDescent="0.25"/>
    <row r="564" s="115" customFormat="1" x14ac:dyDescent="0.25"/>
  </sheetData>
  <sheetProtection formatCells="0" formatColumns="0" formatRows="0" insertColumns="0" insertRows="0" insertHyperlinks="0" deleteColumns="0" deleteRows="0" sort="0" autoFilter="0" pivotTables="0"/>
  <phoneticPr fontId="7" type="noConversion"/>
  <printOptions horizontalCentered="1" verticalCentered="1" headings="1"/>
  <pageMargins left="0.39370078740157483" right="0.47244094488188981" top="0.43307086614173229" bottom="0.15748031496062992" header="0.23622047244094491" footer="0"/>
  <pageSetup paperSize="9" scale="52" fitToWidth="4" orientation="landscape" blackAndWhite="1" verticalDpi="300" r:id="rId1"/>
  <headerFooter alignWithMargins="0">
    <oddHeader>&amp;LDeelnames 2013&amp;CAlfabetisch&amp;R&amp;D</oddHeader>
  </headerFooter>
  <ignoredErrors>
    <ignoredError sqref="DL7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0"/>
  <sheetViews>
    <sheetView workbookViewId="0">
      <selection activeCell="A3" sqref="A3:C68"/>
    </sheetView>
  </sheetViews>
  <sheetFormatPr defaultColWidth="9.140625" defaultRowHeight="15.75" x14ac:dyDescent="0.25"/>
  <cols>
    <col min="1" max="1" width="24.140625" style="12" customWidth="1"/>
    <col min="2" max="2" width="13.42578125" style="12" customWidth="1"/>
    <col min="3" max="3" width="15.7109375" style="12" customWidth="1"/>
    <col min="4" max="4" width="22.140625" style="12" customWidth="1"/>
    <col min="5" max="5" width="29.42578125" style="12" customWidth="1"/>
    <col min="6" max="6" width="35.140625" style="12" customWidth="1"/>
    <col min="7" max="7" width="37.140625" style="12" customWidth="1"/>
    <col min="8" max="16384" width="9.140625" style="12"/>
  </cols>
  <sheetData>
    <row r="1" spans="1:7" ht="24" thickBot="1" x14ac:dyDescent="0.4">
      <c r="A1" s="186" t="s">
        <v>187</v>
      </c>
      <c r="B1" s="186"/>
      <c r="C1" s="186"/>
      <c r="D1" s="186"/>
      <c r="E1" s="186"/>
      <c r="F1" s="186"/>
      <c r="G1" s="186"/>
    </row>
    <row r="2" spans="1:7" ht="16.5" thickBot="1" x14ac:dyDescent="0.3">
      <c r="A2" s="19" t="s">
        <v>62</v>
      </c>
      <c r="B2" s="20" t="s">
        <v>63</v>
      </c>
      <c r="C2" s="20" t="s">
        <v>4</v>
      </c>
      <c r="D2" s="21" t="s">
        <v>51</v>
      </c>
      <c r="E2" s="21" t="s">
        <v>8</v>
      </c>
      <c r="F2" s="21" t="s">
        <v>9</v>
      </c>
      <c r="G2" s="22" t="s">
        <v>7</v>
      </c>
    </row>
    <row r="3" spans="1:7" ht="16.5" thickBot="1" x14ac:dyDescent="0.3">
      <c r="A3" s="16" t="str">
        <f>'Deelnames '!B66</f>
        <v>VOS Ivo</v>
      </c>
      <c r="B3" s="37">
        <f>'Deelnames '!DK66</f>
        <v>6085</v>
      </c>
      <c r="C3" s="13">
        <f>'Deelnames '!DL66</f>
        <v>63</v>
      </c>
      <c r="D3" s="13">
        <f>20-C3</f>
        <v>-43</v>
      </c>
      <c r="E3" s="37">
        <f>$B$3-B4</f>
        <v>1079</v>
      </c>
      <c r="F3" s="13" t="e">
        <f>+B2-Tabel1[[#This Row],[Aantal KM]]</f>
        <v>#VALUE!</v>
      </c>
      <c r="G3" s="56"/>
    </row>
    <row r="4" spans="1:7" ht="16.5" thickBot="1" x14ac:dyDescent="0.3">
      <c r="A4" s="16" t="str">
        <f>'Deelnames '!B33</f>
        <v>LUTS Johan</v>
      </c>
      <c r="B4" s="37">
        <f>'Deelnames '!DK33</f>
        <v>5006</v>
      </c>
      <c r="C4" s="13">
        <f>'Deelnames '!DL33</f>
        <v>58</v>
      </c>
      <c r="D4" s="13">
        <f>20-C4</f>
        <v>-38</v>
      </c>
      <c r="E4" s="38">
        <f>$B$3-B5</f>
        <v>1672</v>
      </c>
      <c r="F4" s="14">
        <f>+B3-Tabel1[[#This Row],[Aantal KM]]</f>
        <v>1079</v>
      </c>
      <c r="G4" s="17"/>
    </row>
    <row r="5" spans="1:7" ht="16.5" thickBot="1" x14ac:dyDescent="0.3">
      <c r="A5" s="16" t="str">
        <f>'Deelnames '!B7</f>
        <v>BOGAERTS Jacques</v>
      </c>
      <c r="B5" s="37">
        <f>'Deelnames '!DK7</f>
        <v>4413</v>
      </c>
      <c r="C5" s="13">
        <f>'Deelnames '!DL7</f>
        <v>51</v>
      </c>
      <c r="D5" s="13">
        <f>20-C5</f>
        <v>-31</v>
      </c>
      <c r="E5" s="38">
        <f>$B$3-B6</f>
        <v>2076</v>
      </c>
      <c r="F5" s="14">
        <f>+B4-Tabel1[[#This Row],[Aantal KM]]</f>
        <v>593</v>
      </c>
      <c r="G5" s="17"/>
    </row>
    <row r="6" spans="1:7" ht="16.5" thickBot="1" x14ac:dyDescent="0.3">
      <c r="A6" s="16" t="str">
        <f>'Deelnames '!B64</f>
        <v>VANDERSMISSEN Ivan</v>
      </c>
      <c r="B6" s="37">
        <f>'Deelnames '!DK64</f>
        <v>4009</v>
      </c>
      <c r="C6" s="13">
        <f>'Deelnames '!DL64</f>
        <v>49</v>
      </c>
      <c r="D6" s="13">
        <f>20-C6</f>
        <v>-29</v>
      </c>
      <c r="E6" s="38">
        <f>$B$3-B7</f>
        <v>1806</v>
      </c>
      <c r="F6" s="14">
        <f>+B5-Tabel1[[#This Row],[Aantal KM]]</f>
        <v>404</v>
      </c>
      <c r="G6" s="17"/>
    </row>
    <row r="7" spans="1:7" ht="16.5" thickBot="1" x14ac:dyDescent="0.3">
      <c r="A7" s="16" t="str">
        <f>'Deelnames '!B46</f>
        <v>OUDEBROUCKX Gust</v>
      </c>
      <c r="B7" s="37">
        <f>'Deelnames '!DK46</f>
        <v>4279</v>
      </c>
      <c r="C7" s="13">
        <f>'Deelnames '!DL46</f>
        <v>48</v>
      </c>
      <c r="D7" s="13">
        <f>20-C7</f>
        <v>-28</v>
      </c>
      <c r="E7" s="38">
        <f>$B$3-B8</f>
        <v>2328</v>
      </c>
      <c r="F7" s="14">
        <f>+B6-Tabel1[[#This Row],[Aantal KM]]</f>
        <v>-270</v>
      </c>
      <c r="G7" s="17"/>
    </row>
    <row r="8" spans="1:7" ht="16.5" thickBot="1" x14ac:dyDescent="0.3">
      <c r="A8" s="16" t="str">
        <f>'Deelnames '!B44</f>
        <v>NEVEN Tommy</v>
      </c>
      <c r="B8" s="37">
        <f>'Deelnames '!DK44</f>
        <v>3757</v>
      </c>
      <c r="C8" s="13">
        <f>'Deelnames '!DL44</f>
        <v>45</v>
      </c>
      <c r="D8" s="13">
        <f>20-C8</f>
        <v>-25</v>
      </c>
      <c r="E8" s="38">
        <f>$B$3-B9</f>
        <v>2631</v>
      </c>
      <c r="F8" s="14">
        <f>+B7-Tabel1[[#This Row],[Aantal KM]]</f>
        <v>522</v>
      </c>
      <c r="G8" s="17"/>
    </row>
    <row r="9" spans="1:7" ht="16.5" thickBot="1" x14ac:dyDescent="0.3">
      <c r="A9" s="16" t="str">
        <f>'Deelnames '!B62</f>
        <v>VANDEBROUCK Marc</v>
      </c>
      <c r="B9" s="37">
        <f>'Deelnames '!DK62</f>
        <v>3454</v>
      </c>
      <c r="C9" s="13">
        <f>'Deelnames '!DL62</f>
        <v>45</v>
      </c>
      <c r="D9" s="13">
        <f>20-C9</f>
        <v>-25</v>
      </c>
      <c r="E9" s="38">
        <f>$B$3-B10</f>
        <v>2265</v>
      </c>
      <c r="F9" s="14">
        <f>+B8-Tabel1[[#This Row],[Aantal KM]]</f>
        <v>303</v>
      </c>
      <c r="G9" s="17"/>
    </row>
    <row r="10" spans="1:7" ht="16.5" thickBot="1" x14ac:dyDescent="0.3">
      <c r="A10" s="16" t="str">
        <f>'Deelnames '!B49</f>
        <v>PHILTJENS Danny</v>
      </c>
      <c r="B10" s="37">
        <f>'Deelnames '!DK49</f>
        <v>3820</v>
      </c>
      <c r="C10" s="13">
        <f>'Deelnames '!DL49</f>
        <v>44</v>
      </c>
      <c r="D10" s="13">
        <f>20-C10</f>
        <v>-24</v>
      </c>
      <c r="E10" s="38">
        <f>$B$3-B11</f>
        <v>2655</v>
      </c>
      <c r="F10" s="14">
        <f>+B9-Tabel1[[#This Row],[Aantal KM]]</f>
        <v>-366</v>
      </c>
      <c r="G10" s="17"/>
    </row>
    <row r="11" spans="1:7" ht="16.5" thickBot="1" x14ac:dyDescent="0.3">
      <c r="A11" s="16" t="str">
        <f>'Deelnames '!B65</f>
        <v>VERBEECK Jan</v>
      </c>
      <c r="B11" s="37">
        <f>'Deelnames '!DK65</f>
        <v>3430</v>
      </c>
      <c r="C11" s="13">
        <f>'Deelnames '!DL65</f>
        <v>41</v>
      </c>
      <c r="D11" s="13">
        <f>20-C11</f>
        <v>-21</v>
      </c>
      <c r="E11" s="38">
        <f>$B$3-B12</f>
        <v>2681</v>
      </c>
      <c r="F11" s="14">
        <f>+B10-Tabel1[[#This Row],[Aantal KM]]</f>
        <v>390</v>
      </c>
      <c r="G11" s="17"/>
    </row>
    <row r="12" spans="1:7" ht="16.5" thickBot="1" x14ac:dyDescent="0.3">
      <c r="A12" s="16" t="str">
        <f>'Deelnames '!B12</f>
        <v>CROES Theo</v>
      </c>
      <c r="B12" s="37">
        <f>'Deelnames '!DK12</f>
        <v>3404</v>
      </c>
      <c r="C12" s="13">
        <f>'Deelnames '!DL12</f>
        <v>41</v>
      </c>
      <c r="D12" s="13">
        <f>20-C12</f>
        <v>-21</v>
      </c>
      <c r="E12" s="38">
        <f>$B$3-B13</f>
        <v>2814</v>
      </c>
      <c r="F12" s="14">
        <f>+B11-Tabel1[[#This Row],[Aantal KM]]</f>
        <v>26</v>
      </c>
      <c r="G12" s="17"/>
    </row>
    <row r="13" spans="1:7" ht="16.5" thickBot="1" x14ac:dyDescent="0.3">
      <c r="A13" s="16" t="str">
        <f>'Deelnames '!B8</f>
        <v>BUELENS Ludo</v>
      </c>
      <c r="B13" s="37">
        <f>'Deelnames '!DK8</f>
        <v>3271</v>
      </c>
      <c r="C13" s="13">
        <f>'Deelnames '!DL8</f>
        <v>41</v>
      </c>
      <c r="D13" s="13">
        <f>20-C13</f>
        <v>-21</v>
      </c>
      <c r="E13" s="38">
        <f>$B$3-B14</f>
        <v>2827</v>
      </c>
      <c r="F13" s="14">
        <f>+B12-Tabel1[[#This Row],[Aantal KM]]</f>
        <v>133</v>
      </c>
      <c r="G13" s="17"/>
    </row>
    <row r="14" spans="1:7" ht="16.5" thickBot="1" x14ac:dyDescent="0.3">
      <c r="A14" s="16" t="str">
        <f>'Deelnames '!B50</f>
        <v>PHILTJENS Eddy</v>
      </c>
      <c r="B14" s="37">
        <f>'Deelnames '!DK50</f>
        <v>3258</v>
      </c>
      <c r="C14" s="13">
        <f>'Deelnames '!DL50</f>
        <v>41</v>
      </c>
      <c r="D14" s="13">
        <f>20-C14</f>
        <v>-21</v>
      </c>
      <c r="E14" s="38">
        <f>$B$3-B15</f>
        <v>3192</v>
      </c>
      <c r="F14" s="14">
        <f>+B13-Tabel1[[#This Row],[Aantal KM]]</f>
        <v>13</v>
      </c>
      <c r="G14" s="17"/>
    </row>
    <row r="15" spans="1:7" ht="16.5" thickBot="1" x14ac:dyDescent="0.3">
      <c r="A15" s="16" t="str">
        <f>'Deelnames '!B67</f>
        <v>VRANCKEN Stan</v>
      </c>
      <c r="B15" s="37">
        <f>'Deelnames '!DK67</f>
        <v>2893</v>
      </c>
      <c r="C15" s="13">
        <f>'Deelnames '!DL67</f>
        <v>39</v>
      </c>
      <c r="D15" s="13">
        <f>20-C15</f>
        <v>-19</v>
      </c>
      <c r="E15" s="38">
        <f>$B$3-B17</f>
        <v>3339</v>
      </c>
      <c r="F15" s="14">
        <f>+B14-Tabel1[[#This Row],[Aantal KM]]</f>
        <v>365</v>
      </c>
      <c r="G15" s="17"/>
    </row>
    <row r="16" spans="1:7" ht="16.5" thickBot="1" x14ac:dyDescent="0.3">
      <c r="A16" s="16" t="str">
        <f>'Deelnames '!B57</f>
        <v>STEUKERS Willy</v>
      </c>
      <c r="B16" s="37">
        <f>'Deelnames '!DK57</f>
        <v>2855</v>
      </c>
      <c r="C16" s="13">
        <f>'Deelnames '!DL57</f>
        <v>38</v>
      </c>
      <c r="D16" s="13">
        <f>20-C16</f>
        <v>-18</v>
      </c>
      <c r="E16" s="38">
        <f>$B$3-B17</f>
        <v>3339</v>
      </c>
      <c r="F16" s="14">
        <f>+B15-Tabel1[[#This Row],[Aantal KM]]</f>
        <v>38</v>
      </c>
      <c r="G16" s="17"/>
    </row>
    <row r="17" spans="1:7" ht="16.5" thickBot="1" x14ac:dyDescent="0.3">
      <c r="A17" s="16" t="str">
        <f>'Deelnames '!B53</f>
        <v>RAYMAEKERS Maurice</v>
      </c>
      <c r="B17" s="37">
        <f>'Deelnames '!DK53</f>
        <v>2746</v>
      </c>
      <c r="C17" s="13">
        <f>'Deelnames '!DL53</f>
        <v>38</v>
      </c>
      <c r="D17" s="13">
        <f>20-C17</f>
        <v>-18</v>
      </c>
      <c r="E17" s="38">
        <f>$B$3-B18</f>
        <v>3288</v>
      </c>
      <c r="F17" s="14">
        <f>+B16-Tabel1[[#This Row],[Aantal KM]]</f>
        <v>109</v>
      </c>
      <c r="G17" s="17"/>
    </row>
    <row r="18" spans="1:7" ht="16.5" thickBot="1" x14ac:dyDescent="0.3">
      <c r="A18" s="16" t="str">
        <f>'Deelnames '!B10</f>
        <v>CROES Frank</v>
      </c>
      <c r="B18" s="37">
        <f>'Deelnames '!DK10</f>
        <v>2797</v>
      </c>
      <c r="C18" s="13">
        <f>'Deelnames '!DL10</f>
        <v>37</v>
      </c>
      <c r="D18" s="13">
        <f>20-C18</f>
        <v>-17</v>
      </c>
      <c r="E18" s="38">
        <f>$B$3-B19</f>
        <v>3021</v>
      </c>
      <c r="F18" s="14">
        <f>+B17-Tabel1[[#This Row],[Aantal KM]]</f>
        <v>-51</v>
      </c>
      <c r="G18" s="17"/>
    </row>
    <row r="19" spans="1:7" ht="16.5" thickBot="1" x14ac:dyDescent="0.3">
      <c r="A19" s="16" t="str">
        <f>'Deelnames '!B32</f>
        <v>LEPEZ Peter</v>
      </c>
      <c r="B19" s="37">
        <f>'Deelnames '!DK32</f>
        <v>3064</v>
      </c>
      <c r="C19" s="13">
        <f>'Deelnames '!DL32</f>
        <v>36</v>
      </c>
      <c r="D19" s="13">
        <f>20-C19</f>
        <v>-16</v>
      </c>
      <c r="E19" s="38">
        <f>$B$3-B20</f>
        <v>3039</v>
      </c>
      <c r="F19" s="14">
        <f>+B18-Tabel1[[#This Row],[Aantal KM]]</f>
        <v>-267</v>
      </c>
      <c r="G19" s="17"/>
    </row>
    <row r="20" spans="1:7" ht="16.5" thickBot="1" x14ac:dyDescent="0.3">
      <c r="A20" s="16" t="str">
        <f>'Deelnames '!B6</f>
        <v>BILLEN Ronny</v>
      </c>
      <c r="B20" s="37">
        <f>'Deelnames '!DK6</f>
        <v>3046</v>
      </c>
      <c r="C20" s="13">
        <f>'Deelnames '!DL6</f>
        <v>36</v>
      </c>
      <c r="D20" s="13">
        <f>20-C20</f>
        <v>-16</v>
      </c>
      <c r="E20" s="38">
        <f>$B$3-B21</f>
        <v>3592</v>
      </c>
      <c r="F20" s="14">
        <f>+B19-Tabel1[[#This Row],[Aantal KM]]</f>
        <v>18</v>
      </c>
      <c r="G20" s="17"/>
    </row>
    <row r="21" spans="1:7" ht="16.5" thickBot="1" x14ac:dyDescent="0.3">
      <c r="A21" s="16" t="str">
        <f>'Deelnames '!B63</f>
        <v>VANDEZANDE Els</v>
      </c>
      <c r="B21" s="37">
        <f>'Deelnames '!DK63</f>
        <v>2493</v>
      </c>
      <c r="C21" s="13">
        <f>'Deelnames '!DL63</f>
        <v>36</v>
      </c>
      <c r="D21" s="13">
        <f>20-C21</f>
        <v>-16</v>
      </c>
      <c r="E21" s="38">
        <f>$B$3-B22</f>
        <v>3490</v>
      </c>
      <c r="F21" s="14">
        <f>+B20-Tabel1[[#This Row],[Aantal KM]]</f>
        <v>553</v>
      </c>
      <c r="G21" s="17"/>
    </row>
    <row r="22" spans="1:7" ht="16.5" thickBot="1" x14ac:dyDescent="0.3">
      <c r="A22" s="16" t="str">
        <f>'Deelnames '!B47</f>
        <v>PALMAERTS Anny</v>
      </c>
      <c r="B22" s="37">
        <f>'Deelnames '!DK47</f>
        <v>2595</v>
      </c>
      <c r="C22" s="13">
        <f>'Deelnames '!DL47</f>
        <v>35</v>
      </c>
      <c r="D22" s="13">
        <f>20-C22</f>
        <v>-15</v>
      </c>
      <c r="E22" s="38">
        <f>$B$3-B23</f>
        <v>3195</v>
      </c>
      <c r="F22" s="14">
        <f>+B21-Tabel1[[#This Row],[Aantal KM]]</f>
        <v>-102</v>
      </c>
      <c r="G22" s="17"/>
    </row>
    <row r="23" spans="1:7" ht="16.5" thickBot="1" x14ac:dyDescent="0.3">
      <c r="A23" s="16" t="str">
        <f>'Deelnames '!B3</f>
        <v>APPELTANS Gilbert</v>
      </c>
      <c r="B23" s="37">
        <f>'Deelnames '!DK3</f>
        <v>2890</v>
      </c>
      <c r="C23" s="13">
        <f>'Deelnames '!DL3</f>
        <v>34</v>
      </c>
      <c r="D23" s="13">
        <f>20-C23</f>
        <v>-14</v>
      </c>
      <c r="E23" s="38">
        <f>$B$3-B24</f>
        <v>3739</v>
      </c>
      <c r="F23" s="14">
        <f>+B22-Tabel1[[#This Row],[Aantal KM]]</f>
        <v>-295</v>
      </c>
      <c r="G23" s="17"/>
    </row>
    <row r="24" spans="1:7" ht="16.5" thickBot="1" x14ac:dyDescent="0.3">
      <c r="A24" s="16" t="str">
        <f>'Deelnames '!B23</f>
        <v>FEYTONS Paul</v>
      </c>
      <c r="B24" s="37">
        <f>'Deelnames '!DK23</f>
        <v>2346</v>
      </c>
      <c r="C24" s="13">
        <f>'Deelnames '!DL23</f>
        <v>34</v>
      </c>
      <c r="D24" s="13">
        <f>20-C24</f>
        <v>-14</v>
      </c>
      <c r="E24" s="38">
        <f>$B$3-B25</f>
        <v>3511</v>
      </c>
      <c r="F24" s="14">
        <f>+B23-Tabel1[[#This Row],[Aantal KM]]</f>
        <v>544</v>
      </c>
      <c r="G24" s="17"/>
    </row>
    <row r="25" spans="1:7" ht="16.5" thickBot="1" x14ac:dyDescent="0.3">
      <c r="A25" s="16" t="str">
        <f>'Deelnames '!B17</f>
        <v>DIEPVENS Jos</v>
      </c>
      <c r="B25" s="37">
        <f>'Deelnames '!DK17</f>
        <v>2574</v>
      </c>
      <c r="C25" s="13">
        <f>'Deelnames '!DL17</f>
        <v>33</v>
      </c>
      <c r="D25" s="13">
        <f>20-C25</f>
        <v>-13</v>
      </c>
      <c r="E25" s="38">
        <f>$B$3-B26</f>
        <v>3811</v>
      </c>
      <c r="F25" s="14">
        <f>+B24-Tabel1[[#This Row],[Aantal KM]]</f>
        <v>-228</v>
      </c>
      <c r="G25" s="17"/>
    </row>
    <row r="26" spans="1:7" ht="16.5" thickBot="1" x14ac:dyDescent="0.3">
      <c r="A26" s="16" t="str">
        <f>'Deelnames '!B20</f>
        <v>DULLERS Robert</v>
      </c>
      <c r="B26" s="37">
        <f>'Deelnames '!DK20</f>
        <v>2274</v>
      </c>
      <c r="C26" s="13">
        <f>'Deelnames '!DL20</f>
        <v>33</v>
      </c>
      <c r="D26" s="13">
        <f>20-C26</f>
        <v>-13</v>
      </c>
      <c r="E26" s="38">
        <f>$B$3-B27</f>
        <v>3880</v>
      </c>
      <c r="F26" s="14">
        <f>+B25-Tabel1[[#This Row],[Aantal KM]]</f>
        <v>300</v>
      </c>
      <c r="G26" s="17"/>
    </row>
    <row r="27" spans="1:7" ht="16.5" thickBot="1" x14ac:dyDescent="0.3">
      <c r="A27" s="16" t="str">
        <f>'Deelnames '!B21</f>
        <v>DULLERS Sandy</v>
      </c>
      <c r="B27" s="37">
        <f>'Deelnames '!DK21</f>
        <v>2205</v>
      </c>
      <c r="C27" s="13">
        <f>'Deelnames '!DL21</f>
        <v>33</v>
      </c>
      <c r="D27" s="13">
        <f>20-C27</f>
        <v>-13</v>
      </c>
      <c r="E27" s="38">
        <f>$B$3-B28</f>
        <v>3905</v>
      </c>
      <c r="F27" s="14">
        <f>+B26-Tabel1[[#This Row],[Aantal KM]]</f>
        <v>69</v>
      </c>
      <c r="G27" s="17"/>
    </row>
    <row r="28" spans="1:7" ht="16.5" thickBot="1" x14ac:dyDescent="0.3">
      <c r="A28" s="16" t="str">
        <f>'Deelnames '!B43</f>
        <v>NEVEN Hugo</v>
      </c>
      <c r="B28" s="37">
        <f>'Deelnames '!DK43</f>
        <v>2180</v>
      </c>
      <c r="C28" s="13">
        <f>'Deelnames '!DL43</f>
        <v>33</v>
      </c>
      <c r="D28" s="13">
        <f>20-C28</f>
        <v>-13</v>
      </c>
      <c r="E28" s="38">
        <f>$B$3-B29</f>
        <v>3544</v>
      </c>
      <c r="F28" s="14">
        <f>+B27-Tabel1[[#This Row],[Aantal KM]]</f>
        <v>25</v>
      </c>
      <c r="G28" s="17"/>
    </row>
    <row r="29" spans="1:7" ht="16.5" thickBot="1" x14ac:dyDescent="0.3">
      <c r="A29" s="16" t="str">
        <f>'Deelnames '!B25</f>
        <v>GIELEN Stephan</v>
      </c>
      <c r="B29" s="37">
        <f>'Deelnames '!DK25</f>
        <v>2541</v>
      </c>
      <c r="C29" s="13">
        <f>'Deelnames '!DL25</f>
        <v>32</v>
      </c>
      <c r="D29" s="13">
        <f>20-C29</f>
        <v>-12</v>
      </c>
      <c r="E29" s="38">
        <f>$B$3-B30</f>
        <v>3610</v>
      </c>
      <c r="F29" s="14">
        <f>+B28-Tabel1[[#This Row],[Aantal KM]]</f>
        <v>-361</v>
      </c>
      <c r="G29" s="17"/>
    </row>
    <row r="30" spans="1:7" ht="16.5" thickBot="1" x14ac:dyDescent="0.3">
      <c r="A30" s="16" t="str">
        <f>'Deelnames '!B27</f>
        <v>HENDRICKX Luc</v>
      </c>
      <c r="B30" s="37">
        <f>'Deelnames '!DK27</f>
        <v>2475</v>
      </c>
      <c r="C30" s="13">
        <f>'Deelnames '!DL27</f>
        <v>32</v>
      </c>
      <c r="D30" s="13">
        <f>20-C30</f>
        <v>-12</v>
      </c>
      <c r="E30" s="38">
        <f>$B$3-B31</f>
        <v>3365</v>
      </c>
      <c r="F30" s="14">
        <f>+B29-Tabel1[[#This Row],[Aantal KM]]</f>
        <v>66</v>
      </c>
      <c r="G30" s="17"/>
    </row>
    <row r="31" spans="1:7" ht="16.5" thickBot="1" x14ac:dyDescent="0.3">
      <c r="A31" s="16" t="str">
        <f>'Deelnames '!B56</f>
        <v>SPANO Raimondo</v>
      </c>
      <c r="B31" s="37">
        <f>'Deelnames '!DK56</f>
        <v>2720</v>
      </c>
      <c r="C31" s="13">
        <f>'Deelnames '!DL56</f>
        <v>31</v>
      </c>
      <c r="D31" s="13">
        <f>20-C31</f>
        <v>-11</v>
      </c>
      <c r="E31" s="38">
        <f>$B$3-B32</f>
        <v>3762</v>
      </c>
      <c r="F31" s="14">
        <f>+B30-Tabel1[[#This Row],[Aantal KM]]</f>
        <v>-245</v>
      </c>
      <c r="G31" s="17"/>
    </row>
    <row r="32" spans="1:7" ht="16.5" thickBot="1" x14ac:dyDescent="0.3">
      <c r="A32" s="16" t="str">
        <f>'Deelnames '!B14</f>
        <v>DANIELS Elly</v>
      </c>
      <c r="B32" s="37">
        <f>'Deelnames '!DK14</f>
        <v>2323</v>
      </c>
      <c r="C32" s="13">
        <f>'Deelnames '!DL14</f>
        <v>31</v>
      </c>
      <c r="D32" s="13">
        <f>20-C32</f>
        <v>-11</v>
      </c>
      <c r="E32" s="38">
        <f>$B$3-B33</f>
        <v>3530</v>
      </c>
      <c r="F32" s="14">
        <f>+B31-Tabel1[[#This Row],[Aantal KM]]</f>
        <v>397</v>
      </c>
      <c r="G32" s="17"/>
    </row>
    <row r="33" spans="1:7" ht="16.5" thickBot="1" x14ac:dyDescent="0.3">
      <c r="A33" s="16" t="str">
        <f>'Deelnames '!B16</f>
        <v>DEVALCKENAERE Sven</v>
      </c>
      <c r="B33" s="37">
        <f>'Deelnames '!DK16</f>
        <v>2555</v>
      </c>
      <c r="C33" s="13">
        <f>'Deelnames '!DL16</f>
        <v>30</v>
      </c>
      <c r="D33" s="13">
        <f>20-C33</f>
        <v>-10</v>
      </c>
      <c r="E33" s="38">
        <f>$B$3-B34</f>
        <v>3540</v>
      </c>
      <c r="F33" s="14">
        <f>+B32-Tabel1[[#This Row],[Aantal KM]]</f>
        <v>-232</v>
      </c>
      <c r="G33" s="17"/>
    </row>
    <row r="34" spans="1:7" ht="16.5" thickBot="1" x14ac:dyDescent="0.3">
      <c r="A34" s="16" t="str">
        <f>'Deelnames '!B60</f>
        <v>UITDEBROEKS Romain</v>
      </c>
      <c r="B34" s="37">
        <f>'Deelnames '!DK60</f>
        <v>2545</v>
      </c>
      <c r="C34" s="13">
        <f>'Deelnames '!DL60</f>
        <v>30</v>
      </c>
      <c r="D34" s="13">
        <f>20-C34</f>
        <v>-10</v>
      </c>
      <c r="E34" s="38">
        <f>$B$3-B35</f>
        <v>3624</v>
      </c>
      <c r="F34" s="14">
        <f>+B33-Tabel1[[#This Row],[Aantal KM]]</f>
        <v>10</v>
      </c>
      <c r="G34" s="17"/>
    </row>
    <row r="35" spans="1:7" ht="16.5" thickBot="1" x14ac:dyDescent="0.3">
      <c r="A35" s="16" t="str">
        <f>'Deelnames '!B51</f>
        <v>RAETS Guy</v>
      </c>
      <c r="B35" s="37">
        <f>'Deelnames '!DK51</f>
        <v>2461</v>
      </c>
      <c r="C35" s="13">
        <f>'Deelnames '!DL51</f>
        <v>30</v>
      </c>
      <c r="D35" s="13">
        <f>20-C35</f>
        <v>-10</v>
      </c>
      <c r="E35" s="38">
        <f>$B$3-B36</f>
        <v>3745</v>
      </c>
      <c r="F35" s="14">
        <f>+B34-Tabel1[[#This Row],[Aantal KM]]</f>
        <v>84</v>
      </c>
      <c r="G35" s="182"/>
    </row>
    <row r="36" spans="1:7" ht="16.5" thickBot="1" x14ac:dyDescent="0.3">
      <c r="A36" s="16" t="str">
        <f>'Deelnames '!B35</f>
        <v>MASSA Carlo</v>
      </c>
      <c r="B36" s="37">
        <f>'Deelnames '!DK35</f>
        <v>2340</v>
      </c>
      <c r="C36" s="13">
        <f>'Deelnames '!DL35</f>
        <v>30</v>
      </c>
      <c r="D36" s="13">
        <f>20-C36</f>
        <v>-10</v>
      </c>
      <c r="E36" s="38">
        <f>$B$3-B37</f>
        <v>4131</v>
      </c>
      <c r="F36" s="14">
        <f>+B35-Tabel1[[#This Row],[Aantal KM]]</f>
        <v>121</v>
      </c>
      <c r="G36" s="17"/>
    </row>
    <row r="37" spans="1:7" ht="16.5" thickBot="1" x14ac:dyDescent="0.3">
      <c r="A37" s="16" t="str">
        <f>'Deelnames '!B30</f>
        <v>LAMBRECKS Katie</v>
      </c>
      <c r="B37" s="37">
        <f>'Deelnames '!DK30</f>
        <v>1954</v>
      </c>
      <c r="C37" s="13">
        <f>'Deelnames '!DL30</f>
        <v>30</v>
      </c>
      <c r="D37" s="13">
        <f>20-C37</f>
        <v>-10</v>
      </c>
      <c r="E37" s="38">
        <f>$B$3-B38</f>
        <v>3843</v>
      </c>
      <c r="F37" s="14">
        <f>+B36-Tabel1[[#This Row],[Aantal KM]]</f>
        <v>386</v>
      </c>
      <c r="G37" s="17"/>
    </row>
    <row r="38" spans="1:7" ht="16.5" thickBot="1" x14ac:dyDescent="0.3">
      <c r="A38" s="16" t="str">
        <f>'Deelnames '!B31</f>
        <v>LIETEN Leo</v>
      </c>
      <c r="B38" s="37">
        <f>'Deelnames '!DK31</f>
        <v>2242</v>
      </c>
      <c r="C38" s="13">
        <f>'Deelnames '!DL31</f>
        <v>29</v>
      </c>
      <c r="D38" s="13">
        <f>20-C38</f>
        <v>-9</v>
      </c>
      <c r="E38" s="38">
        <f>$B$3-B39</f>
        <v>4035</v>
      </c>
      <c r="F38" s="14">
        <f>+B37-Tabel1[[#This Row],[Aantal KM]]</f>
        <v>-288</v>
      </c>
      <c r="G38" s="17"/>
    </row>
    <row r="39" spans="1:7" ht="16.5" thickBot="1" x14ac:dyDescent="0.3">
      <c r="A39" s="16" t="str">
        <f>'Deelnames '!B9</f>
        <v>CAUBERGHE Georges</v>
      </c>
      <c r="B39" s="37">
        <f>'Deelnames '!DK9</f>
        <v>2050</v>
      </c>
      <c r="C39" s="13">
        <f>'Deelnames '!DL9</f>
        <v>29</v>
      </c>
      <c r="D39" s="13">
        <f>20-C39</f>
        <v>-9</v>
      </c>
      <c r="E39" s="38">
        <f>$B$3-B40</f>
        <v>3734</v>
      </c>
      <c r="F39" s="14">
        <f>+B38-Tabel1[[#This Row],[Aantal KM]]</f>
        <v>192</v>
      </c>
      <c r="G39" s="17"/>
    </row>
    <row r="40" spans="1:7" ht="16.5" thickBot="1" x14ac:dyDescent="0.3">
      <c r="A40" s="16" t="str">
        <f>'Deelnames '!B4</f>
        <v>BANGELS Luc</v>
      </c>
      <c r="B40" s="37">
        <f>'Deelnames '!DK4</f>
        <v>2351</v>
      </c>
      <c r="C40" s="13">
        <f>'Deelnames '!DL4</f>
        <v>28</v>
      </c>
      <c r="D40" s="13">
        <f>20-C40</f>
        <v>-8</v>
      </c>
      <c r="E40" s="38">
        <f>$B$3-B41</f>
        <v>3861</v>
      </c>
      <c r="F40" s="14">
        <f>+B39-Tabel1[[#This Row],[Aantal KM]]</f>
        <v>-301</v>
      </c>
      <c r="G40" s="17"/>
    </row>
    <row r="41" spans="1:7" ht="16.5" thickBot="1" x14ac:dyDescent="0.3">
      <c r="A41" s="16" t="str">
        <f>'Deelnames '!B59</f>
        <v>THOELEN Bart</v>
      </c>
      <c r="B41" s="37">
        <f>'Deelnames '!DK59</f>
        <v>2224</v>
      </c>
      <c r="C41" s="13">
        <f>'Deelnames '!DL59</f>
        <v>28</v>
      </c>
      <c r="D41" s="13">
        <f>20-C41</f>
        <v>-8</v>
      </c>
      <c r="E41" s="38">
        <f>$B$3-B42</f>
        <v>3669</v>
      </c>
      <c r="F41" s="14">
        <f>+B40-Tabel1[[#This Row],[Aantal KM]]</f>
        <v>127</v>
      </c>
      <c r="G41" s="17"/>
    </row>
    <row r="42" spans="1:7" ht="16.5" thickBot="1" x14ac:dyDescent="0.3">
      <c r="A42" s="16" t="str">
        <f>'Deelnames '!B38</f>
        <v>MENTEN Bart</v>
      </c>
      <c r="B42" s="37">
        <f>'Deelnames '!DK38</f>
        <v>2416</v>
      </c>
      <c r="C42" s="13">
        <f>'Deelnames '!DL38</f>
        <v>27</v>
      </c>
      <c r="D42" s="13">
        <f>20-C42</f>
        <v>-7</v>
      </c>
      <c r="E42" s="38">
        <f>$B$3-B43</f>
        <v>3771</v>
      </c>
      <c r="F42" s="14">
        <f>+B41-Tabel1[[#This Row],[Aantal KM]]</f>
        <v>-192</v>
      </c>
      <c r="G42" s="17"/>
    </row>
    <row r="43" spans="1:7" ht="16.5" thickBot="1" x14ac:dyDescent="0.3">
      <c r="A43" s="16" t="str">
        <f>'Deelnames '!B26</f>
        <v>HAENEN Erwin</v>
      </c>
      <c r="B43" s="37">
        <f>'Deelnames '!DK26</f>
        <v>2314</v>
      </c>
      <c r="C43" s="13">
        <f>'Deelnames '!DL26</f>
        <v>27</v>
      </c>
      <c r="D43" s="13">
        <f>20-C43</f>
        <v>-7</v>
      </c>
      <c r="E43" s="38">
        <f>$B$3-B44</f>
        <v>3789</v>
      </c>
      <c r="F43" s="14">
        <f>+B42-Tabel1[[#This Row],[Aantal KM]]</f>
        <v>102</v>
      </c>
      <c r="G43" s="17"/>
    </row>
    <row r="44" spans="1:7" ht="16.5" thickBot="1" x14ac:dyDescent="0.3">
      <c r="A44" s="16" t="str">
        <f>'Deelnames '!B18</f>
        <v>DIGNEFFE Andre</v>
      </c>
      <c r="B44" s="37">
        <f>'Deelnames '!DK18</f>
        <v>2296</v>
      </c>
      <c r="C44" s="13">
        <f>'Deelnames '!DL18</f>
        <v>27</v>
      </c>
      <c r="D44" s="13">
        <f>20-C44</f>
        <v>-7</v>
      </c>
      <c r="E44" s="38">
        <f>$B$3-B45</f>
        <v>4220</v>
      </c>
      <c r="F44" s="14">
        <f>+B43-Tabel1[[#This Row],[Aantal KM]]</f>
        <v>18</v>
      </c>
      <c r="G44" s="17"/>
    </row>
    <row r="45" spans="1:7" ht="16.5" thickBot="1" x14ac:dyDescent="0.3">
      <c r="A45" s="16" t="str">
        <f>'Deelnames '!B15</f>
        <v>DANIELS Paul</v>
      </c>
      <c r="B45" s="37">
        <f>'Deelnames '!DK15</f>
        <v>1865</v>
      </c>
      <c r="C45" s="13">
        <f>'Deelnames '!DL15</f>
        <v>27</v>
      </c>
      <c r="D45" s="13">
        <f>20-C45</f>
        <v>-7</v>
      </c>
      <c r="E45" s="38">
        <f>$B$3-B46</f>
        <v>4299</v>
      </c>
      <c r="F45" s="14">
        <f>+B44-Tabel1[[#This Row],[Aantal KM]]</f>
        <v>431</v>
      </c>
      <c r="G45" s="17"/>
    </row>
    <row r="46" spans="1:7" ht="16.5" thickBot="1" x14ac:dyDescent="0.3">
      <c r="A46" s="16" t="str">
        <f>'Deelnames '!B29</f>
        <v>KEMPENEERS Herman</v>
      </c>
      <c r="B46" s="37">
        <f>'Deelnames '!DK29</f>
        <v>1786</v>
      </c>
      <c r="C46" s="13">
        <f>'Deelnames '!DL29</f>
        <v>26</v>
      </c>
      <c r="D46" s="13">
        <f>20-C46</f>
        <v>-6</v>
      </c>
      <c r="E46" s="38">
        <f>$B$3-B47</f>
        <v>4177</v>
      </c>
      <c r="F46" s="14">
        <f>+B45-Tabel1[[#This Row],[Aantal KM]]</f>
        <v>79</v>
      </c>
      <c r="G46" s="17"/>
    </row>
    <row r="47" spans="1:7" ht="16.5" thickBot="1" x14ac:dyDescent="0.3">
      <c r="A47" s="16" t="str">
        <f>'Deelnames '!B52</f>
        <v>RAYMAEKERS Ilse</v>
      </c>
      <c r="B47" s="37">
        <f>'Deelnames '!DK52</f>
        <v>1908</v>
      </c>
      <c r="C47" s="13">
        <f>'Deelnames '!DL52</f>
        <v>25</v>
      </c>
      <c r="D47" s="13">
        <f>20-C47</f>
        <v>-5</v>
      </c>
      <c r="E47" s="38">
        <f>$B$3-B48</f>
        <v>3899</v>
      </c>
      <c r="F47" s="14">
        <f>+B46-Tabel1[[#This Row],[Aantal KM]]</f>
        <v>-122</v>
      </c>
      <c r="G47" s="17"/>
    </row>
    <row r="48" spans="1:7" ht="16.5" thickBot="1" x14ac:dyDescent="0.3">
      <c r="A48" s="16" t="str">
        <f>'Deelnames '!B40</f>
        <v>MICHIELS Kathleen</v>
      </c>
      <c r="B48" s="37">
        <f>'Deelnames '!DK40</f>
        <v>2186</v>
      </c>
      <c r="C48" s="13">
        <f>'Deelnames '!DL40</f>
        <v>24</v>
      </c>
      <c r="D48" s="13">
        <f>20-C48</f>
        <v>-4</v>
      </c>
      <c r="E48" s="38">
        <f>$B$3-B49</f>
        <v>4532</v>
      </c>
      <c r="F48" s="14">
        <f>+B47-Tabel1[[#This Row],[Aantal KM]]</f>
        <v>-278</v>
      </c>
      <c r="G48" s="17"/>
    </row>
    <row r="49" spans="1:7" ht="16.5" thickBot="1" x14ac:dyDescent="0.3">
      <c r="A49" s="16" t="str">
        <f>'Deelnames '!B22</f>
        <v>DUYSSENS Luc</v>
      </c>
      <c r="B49" s="37">
        <f>'Deelnames '!DK22</f>
        <v>1553</v>
      </c>
      <c r="C49" s="13">
        <f>'Deelnames '!DL22</f>
        <v>24</v>
      </c>
      <c r="D49" s="13">
        <f>20-C49</f>
        <v>-4</v>
      </c>
      <c r="E49" s="38">
        <f>$B$3-B50</f>
        <v>3973</v>
      </c>
      <c r="F49" s="14">
        <f>+B48-Tabel1[[#This Row],[Aantal KM]]</f>
        <v>633</v>
      </c>
      <c r="G49" s="17"/>
    </row>
    <row r="50" spans="1:7" ht="16.5" thickBot="1" x14ac:dyDescent="0.3">
      <c r="A50" s="16" t="str">
        <f>'Deelnames '!B13</f>
        <v>CROQUEY Xavier</v>
      </c>
      <c r="B50" s="37">
        <f>'Deelnames '!DK13</f>
        <v>2112</v>
      </c>
      <c r="C50" s="13">
        <f>'Deelnames '!DL13</f>
        <v>23</v>
      </c>
      <c r="D50" s="13">
        <f>20-C50</f>
        <v>-3</v>
      </c>
      <c r="E50" s="38">
        <f>$B$3-B51</f>
        <v>4042</v>
      </c>
      <c r="F50" s="14">
        <f>+B49-Tabel1[[#This Row],[Aantal KM]]</f>
        <v>-559</v>
      </c>
      <c r="G50" s="17"/>
    </row>
    <row r="51" spans="1:7" ht="16.5" thickBot="1" x14ac:dyDescent="0.3">
      <c r="A51" s="16" t="str">
        <f>'Deelnames '!B39</f>
        <v>MEYVISCH Stefan</v>
      </c>
      <c r="B51" s="37">
        <f>'Deelnames '!DK39</f>
        <v>2043</v>
      </c>
      <c r="C51" s="13">
        <f>'Deelnames '!DL39</f>
        <v>23</v>
      </c>
      <c r="D51" s="13">
        <f>20-C51</f>
        <v>-3</v>
      </c>
      <c r="E51" s="38">
        <f>$B$3-B52</f>
        <v>4227</v>
      </c>
      <c r="F51" s="14">
        <f>+B50-Tabel1[[#This Row],[Aantal KM]]</f>
        <v>69</v>
      </c>
      <c r="G51" s="17"/>
    </row>
    <row r="52" spans="1:7" ht="16.5" thickBot="1" x14ac:dyDescent="0.3">
      <c r="A52" s="16" t="str">
        <f>'Deelnames '!B48</f>
        <v>PALMERS Erwin</v>
      </c>
      <c r="B52" s="37">
        <f>'Deelnames '!DK48</f>
        <v>1858</v>
      </c>
      <c r="C52" s="13">
        <f>'Deelnames '!DL48</f>
        <v>23</v>
      </c>
      <c r="D52" s="13">
        <f>20-C52</f>
        <v>-3</v>
      </c>
      <c r="E52" s="38">
        <f>$B$3-B53</f>
        <v>4487</v>
      </c>
      <c r="F52" s="14">
        <f>+B51-Tabel1[[#This Row],[Aantal KM]]</f>
        <v>185</v>
      </c>
      <c r="G52" s="17"/>
    </row>
    <row r="53" spans="1:7" ht="16.5" thickBot="1" x14ac:dyDescent="0.3">
      <c r="A53" s="16" t="str">
        <f>'Deelnames '!B11</f>
        <v>CROES Jos</v>
      </c>
      <c r="B53" s="37">
        <f>'Deelnames '!DK11</f>
        <v>1598</v>
      </c>
      <c r="C53" s="13">
        <f>'Deelnames '!DL11</f>
        <v>23</v>
      </c>
      <c r="D53" s="13">
        <f>20-C53</f>
        <v>-3</v>
      </c>
      <c r="E53" s="38">
        <f>$B$3-B54</f>
        <v>4541</v>
      </c>
      <c r="F53" s="14">
        <f>+B52-Tabel1[[#This Row],[Aantal KM]]</f>
        <v>260</v>
      </c>
      <c r="G53" s="18"/>
    </row>
    <row r="54" spans="1:7" ht="16.5" thickBot="1" x14ac:dyDescent="0.3">
      <c r="A54" s="16" t="str">
        <f>'Deelnames '!B61</f>
        <v>VAES Johan</v>
      </c>
      <c r="B54" s="37">
        <f>'Deelnames '!DK61</f>
        <v>1544</v>
      </c>
      <c r="C54" s="13">
        <f>'Deelnames '!DL61</f>
        <v>23</v>
      </c>
      <c r="D54" s="13">
        <f>20-C54</f>
        <v>-3</v>
      </c>
      <c r="E54" s="38">
        <f>$B$3-B55</f>
        <v>4676</v>
      </c>
      <c r="F54" s="14">
        <f>+B53-Tabel1[[#This Row],[Aantal KM]]</f>
        <v>54</v>
      </c>
      <c r="G54" s="17"/>
    </row>
    <row r="55" spans="1:7" ht="16.5" thickBot="1" x14ac:dyDescent="0.3">
      <c r="A55" s="16" t="str">
        <f>'Deelnames '!B58</f>
        <v>THIJS Guido</v>
      </c>
      <c r="B55" s="37">
        <f>'Deelnames '!DK58</f>
        <v>1409</v>
      </c>
      <c r="C55" s="13">
        <f>'Deelnames '!DL58</f>
        <v>23</v>
      </c>
      <c r="D55" s="13">
        <f>20-C55</f>
        <v>-3</v>
      </c>
      <c r="E55" s="38">
        <f>$B$3-B56</f>
        <v>4168</v>
      </c>
      <c r="F55" s="14">
        <f>+B54-Tabel1[[#This Row],[Aantal KM]]</f>
        <v>135</v>
      </c>
      <c r="G55" s="17"/>
    </row>
    <row r="56" spans="1:7" ht="16.5" thickBot="1" x14ac:dyDescent="0.3">
      <c r="A56" s="16" t="str">
        <f>'Deelnames '!B19</f>
        <v>DREESEN Veerle</v>
      </c>
      <c r="B56" s="37">
        <f>'Deelnames '!DK19</f>
        <v>1917</v>
      </c>
      <c r="C56" s="13">
        <f>'Deelnames '!DL19</f>
        <v>22</v>
      </c>
      <c r="D56" s="13">
        <f>20-C56</f>
        <v>-2</v>
      </c>
      <c r="E56" s="38">
        <f>$B$3-B57</f>
        <v>4402</v>
      </c>
      <c r="F56" s="14">
        <f>+B55-Tabel1[[#This Row],[Aantal KM]]</f>
        <v>-508</v>
      </c>
      <c r="G56" s="17"/>
    </row>
    <row r="57" spans="1:7" ht="16.5" thickBot="1" x14ac:dyDescent="0.3">
      <c r="A57" s="16" t="str">
        <f>'Deelnames '!B68</f>
        <v>WOUTERS Rik</v>
      </c>
      <c r="B57" s="37">
        <f>'Deelnames '!DK68</f>
        <v>1683</v>
      </c>
      <c r="C57" s="13">
        <f>'Deelnames '!DL68</f>
        <v>22</v>
      </c>
      <c r="D57" s="13">
        <f>20-C57</f>
        <v>-2</v>
      </c>
      <c r="E57" s="38">
        <f>$B$3-B59</f>
        <v>4536</v>
      </c>
      <c r="F57" s="14">
        <f>+B56-Tabel1[[#This Row],[Aantal KM]]</f>
        <v>234</v>
      </c>
      <c r="G57" s="181"/>
    </row>
    <row r="58" spans="1:7" ht="16.5" thickBot="1" x14ac:dyDescent="0.3">
      <c r="A58" s="16" t="str">
        <f>'Deelnames '!B5</f>
        <v>BENAETS Patrick</v>
      </c>
      <c r="B58" s="37">
        <f>'Deelnames '!DK5</f>
        <v>1591</v>
      </c>
      <c r="C58" s="13">
        <f>'Deelnames '!DL5</f>
        <v>20</v>
      </c>
      <c r="D58" s="13">
        <f>20-C58</f>
        <v>0</v>
      </c>
      <c r="E58" s="38">
        <f>$B$3-B59</f>
        <v>4536</v>
      </c>
      <c r="F58" s="14">
        <f>+B57-Tabel1[[#This Row],[Aantal KM]]</f>
        <v>92</v>
      </c>
      <c r="G58" s="17"/>
    </row>
    <row r="59" spans="1:7" ht="16.5" thickBot="1" x14ac:dyDescent="0.3">
      <c r="A59" s="16" t="str">
        <f>'Deelnames '!B42</f>
        <v>MOESEN Diederik</v>
      </c>
      <c r="B59" s="37">
        <f>'Deelnames '!DK42</f>
        <v>1549</v>
      </c>
      <c r="C59" s="13">
        <f>'Deelnames '!DL42</f>
        <v>20</v>
      </c>
      <c r="D59" s="13">
        <f>20-C59</f>
        <v>0</v>
      </c>
      <c r="E59" s="38">
        <f>$B$3-B60</f>
        <v>4629</v>
      </c>
      <c r="F59" s="14">
        <f>+B58-Tabel1[[#This Row],[Aantal KM]]</f>
        <v>42</v>
      </c>
      <c r="G59" s="17"/>
    </row>
    <row r="60" spans="1:7" ht="16.5" thickBot="1" x14ac:dyDescent="0.3">
      <c r="A60" s="16" t="str">
        <f>'Deelnames '!B36</f>
        <v>MASSOELS Koen</v>
      </c>
      <c r="B60" s="37">
        <f>'Deelnames '!DK36</f>
        <v>1456</v>
      </c>
      <c r="C60" s="13">
        <f>'Deelnames '!DL36</f>
        <v>20</v>
      </c>
      <c r="D60" s="13">
        <f>20-C60</f>
        <v>0</v>
      </c>
      <c r="E60" s="38">
        <f>$B$3-B61</f>
        <v>4522</v>
      </c>
      <c r="F60" s="14">
        <f>+B59-Tabel1[[#This Row],[Aantal KM]]</f>
        <v>93</v>
      </c>
      <c r="G60" s="18"/>
    </row>
    <row r="61" spans="1:7" ht="16.5" thickBot="1" x14ac:dyDescent="0.3">
      <c r="A61" s="16" t="str">
        <f>'Deelnames '!B34</f>
        <v>LUWEL Roel</v>
      </c>
      <c r="B61" s="37">
        <f>'Deelnames '!DK34</f>
        <v>1563</v>
      </c>
      <c r="C61" s="13">
        <f>'Deelnames '!DL34</f>
        <v>19</v>
      </c>
      <c r="D61" s="13">
        <f>20-C61</f>
        <v>1</v>
      </c>
      <c r="E61" s="38">
        <f>$B$3-B62</f>
        <v>4880</v>
      </c>
      <c r="F61" s="14">
        <f>+B60-Tabel1[[#This Row],[Aantal KM]]</f>
        <v>-107</v>
      </c>
      <c r="G61" s="17"/>
    </row>
    <row r="62" spans="1:7" ht="16.5" thickBot="1" x14ac:dyDescent="0.3">
      <c r="A62" s="16" t="str">
        <f>'Deelnames '!B24</f>
        <v>GIELEN Robin</v>
      </c>
      <c r="B62" s="37">
        <f>'Deelnames '!DK24</f>
        <v>1205</v>
      </c>
      <c r="C62" s="13">
        <f>'Deelnames '!DL24</f>
        <v>19</v>
      </c>
      <c r="D62" s="13">
        <f>20-C62</f>
        <v>1</v>
      </c>
      <c r="E62" s="38">
        <f>$B$3-B63</f>
        <v>4761</v>
      </c>
      <c r="F62" s="14">
        <f>+B61-Tabel1[[#This Row],[Aantal KM]]</f>
        <v>358</v>
      </c>
      <c r="G62" s="18"/>
    </row>
    <row r="63" spans="1:7" ht="16.5" thickBot="1" x14ac:dyDescent="0.3">
      <c r="A63" s="16" t="str">
        <f>'Deelnames '!B45</f>
        <v>NULENS Clement</v>
      </c>
      <c r="B63" s="37">
        <f>'Deelnames '!DK45</f>
        <v>1324</v>
      </c>
      <c r="C63" s="13">
        <f>'Deelnames '!DL45</f>
        <v>17</v>
      </c>
      <c r="D63" s="13">
        <f>20-C63</f>
        <v>3</v>
      </c>
      <c r="E63" s="38">
        <f>$B$3-B64</f>
        <v>5332</v>
      </c>
      <c r="F63" s="14">
        <f>+B62-Tabel1[[#This Row],[Aantal KM]]</f>
        <v>-119</v>
      </c>
      <c r="G63" s="18"/>
    </row>
    <row r="64" spans="1:7" ht="16.5" thickBot="1" x14ac:dyDescent="0.3">
      <c r="A64" s="16" t="str">
        <f>'Deelnames '!B41</f>
        <v>MOESEN Anne-Marie</v>
      </c>
      <c r="B64" s="37">
        <f>'Deelnames '!DK41</f>
        <v>753</v>
      </c>
      <c r="C64" s="13">
        <f>'Deelnames '!DL41</f>
        <v>10</v>
      </c>
      <c r="D64" s="13">
        <f>20-C64</f>
        <v>10</v>
      </c>
      <c r="E64" s="38">
        <f>$B$3-B65</f>
        <v>5599</v>
      </c>
      <c r="F64" s="14">
        <f>+B63-Tabel1[[#This Row],[Aantal KM]]</f>
        <v>571</v>
      </c>
      <c r="G64" s="36"/>
    </row>
    <row r="65" spans="1:7" ht="16.5" thickBot="1" x14ac:dyDescent="0.3">
      <c r="A65" s="16" t="str">
        <f>'Deelnames '!B37</f>
        <v>MELLEMANS Petra</v>
      </c>
      <c r="B65" s="37">
        <f>'Deelnames '!DK37</f>
        <v>486</v>
      </c>
      <c r="C65" s="13">
        <f>'Deelnames '!DL37</f>
        <v>5</v>
      </c>
      <c r="D65" s="13">
        <f>20-C65</f>
        <v>15</v>
      </c>
      <c r="E65" s="38">
        <f>$B$3-B66</f>
        <v>5851</v>
      </c>
      <c r="F65" s="14">
        <f>+B64-Tabel1[[#This Row],[Aantal KM]]</f>
        <v>267</v>
      </c>
      <c r="G65" s="36"/>
    </row>
    <row r="66" spans="1:7" ht="16.5" thickBot="1" x14ac:dyDescent="0.3">
      <c r="A66" s="16" t="str">
        <f>'Deelnames '!B55</f>
        <v>SERDONS Ghislain</v>
      </c>
      <c r="B66" s="37">
        <f>'Deelnames '!DK55</f>
        <v>234</v>
      </c>
      <c r="C66" s="13">
        <f>'Deelnames '!DL55</f>
        <v>4</v>
      </c>
      <c r="D66" s="13">
        <f>20-C66</f>
        <v>16</v>
      </c>
      <c r="E66" s="38">
        <f>$B$3-B67</f>
        <v>6005</v>
      </c>
      <c r="F66" s="14">
        <f>+B65-Tabel1[[#This Row],[Aantal KM]]</f>
        <v>252</v>
      </c>
      <c r="G66" s="36"/>
    </row>
    <row r="67" spans="1:7" ht="16.5" thickBot="1" x14ac:dyDescent="0.3">
      <c r="A67" s="16" t="str">
        <f>'Deelnames '!B28</f>
        <v>JARDIN Guy</v>
      </c>
      <c r="B67" s="37">
        <f>'Deelnames '!DK28</f>
        <v>80</v>
      </c>
      <c r="C67" s="13">
        <f>'Deelnames '!DL28</f>
        <v>1</v>
      </c>
      <c r="D67" s="13">
        <f>20-C67</f>
        <v>19</v>
      </c>
      <c r="E67" s="38">
        <f>$B$3-B68</f>
        <v>6085</v>
      </c>
      <c r="F67" s="14">
        <f>+B66-Tabel1[[#This Row],[Aantal KM]]</f>
        <v>154</v>
      </c>
      <c r="G67" s="36"/>
    </row>
    <row r="68" spans="1:7" x14ac:dyDescent="0.25">
      <c r="A68" s="16" t="str">
        <f>'Deelnames '!B54</f>
        <v>SANTERMANS Marleen</v>
      </c>
      <c r="B68" s="37">
        <f>'Deelnames '!DK54</f>
        <v>0</v>
      </c>
      <c r="C68" s="13">
        <f>'Deelnames '!DL54</f>
        <v>0</v>
      </c>
      <c r="D68" s="13">
        <f>20-C68</f>
        <v>20</v>
      </c>
      <c r="E68" s="38">
        <f>$B$3-B69</f>
        <v>-150569</v>
      </c>
      <c r="F68" s="14">
        <f>+B67-Tabel1[[#This Row],[Aantal KM]]</f>
        <v>80</v>
      </c>
      <c r="G68" s="18"/>
    </row>
    <row r="69" spans="1:7" x14ac:dyDescent="0.25">
      <c r="A69" s="52" t="s">
        <v>39</v>
      </c>
      <c r="B69" s="53">
        <f>SUBTOTAL(109,Tabel1[Aantal KM])</f>
        <v>156654</v>
      </c>
      <c r="C69" s="53">
        <f>SUBTOTAL(109,Tabel1[Aantal ritten])</f>
        <v>1976</v>
      </c>
      <c r="D69" s="53"/>
      <c r="E69" s="53"/>
      <c r="F69" s="53"/>
      <c r="G69" s="54"/>
    </row>
    <row r="70" spans="1:7" x14ac:dyDescent="0.25">
      <c r="A70" s="15"/>
      <c r="B70" s="169">
        <f>MAX(B3:B68)</f>
        <v>6085</v>
      </c>
    </row>
  </sheetData>
  <sheetProtection formatCells="0" formatColumns="0" formatRows="0" insertColumns="0" insertRows="0" insertHyperlinks="0" deleteColumns="0" deleteRows="0" sort="0" autoFilter="0" pivotTables="0"/>
  <sortState ref="A3:G54">
    <sortCondition descending="1" ref="B3:B54"/>
    <sortCondition ref="A3:A54"/>
  </sortState>
  <mergeCells count="1">
    <mergeCell ref="A1:G1"/>
  </mergeCells>
  <conditionalFormatting sqref="F3:F4">
    <cfRule type="containsErrors" dxfId="23" priority="14">
      <formula>ISERROR(F3)</formula>
    </cfRule>
  </conditionalFormatting>
  <conditionalFormatting sqref="D3:D4">
    <cfRule type="cellIs" dxfId="22" priority="13" operator="lessThanOrEqual">
      <formula>20</formula>
    </cfRule>
  </conditionalFormatting>
  <conditionalFormatting sqref="F5:F67">
    <cfRule type="containsErrors" dxfId="21" priority="4">
      <formula>ISERROR(F5)</formula>
    </cfRule>
  </conditionalFormatting>
  <conditionalFormatting sqref="D5:D67">
    <cfRule type="cellIs" dxfId="20" priority="3" operator="lessThanOrEqual">
      <formula>20</formula>
    </cfRule>
  </conditionalFormatting>
  <conditionalFormatting sqref="F68">
    <cfRule type="containsErrors" dxfId="19" priority="2">
      <formula>ISERROR(F68)</formula>
    </cfRule>
  </conditionalFormatting>
  <conditionalFormatting sqref="D68">
    <cfRule type="cellIs" dxfId="18" priority="1" operator="lessThanOrEqual">
      <formula>20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1" t="s">
        <v>52</v>
      </c>
      <c r="C1" s="2"/>
      <c r="D1" s="7"/>
      <c r="E1" s="7"/>
    </row>
    <row r="2" spans="2:5" x14ac:dyDescent="0.2">
      <c r="B2" s="1" t="s">
        <v>53</v>
      </c>
      <c r="C2" s="2"/>
      <c r="D2" s="7"/>
      <c r="E2" s="7"/>
    </row>
    <row r="3" spans="2:5" x14ac:dyDescent="0.2">
      <c r="B3" s="3"/>
      <c r="C3" s="3"/>
      <c r="D3" s="8"/>
      <c r="E3" s="8"/>
    </row>
    <row r="4" spans="2:5" ht="51" x14ac:dyDescent="0.2">
      <c r="B4" s="4" t="s">
        <v>54</v>
      </c>
      <c r="C4" s="3"/>
      <c r="D4" s="8"/>
      <c r="E4" s="8"/>
    </row>
    <row r="5" spans="2:5" x14ac:dyDescent="0.2">
      <c r="B5" s="3"/>
      <c r="C5" s="3"/>
      <c r="D5" s="8"/>
      <c r="E5" s="8"/>
    </row>
    <row r="6" spans="2:5" ht="25.5" x14ac:dyDescent="0.2">
      <c r="B6" s="1" t="s">
        <v>55</v>
      </c>
      <c r="C6" s="2"/>
      <c r="D6" s="7"/>
      <c r="E6" s="9" t="s">
        <v>56</v>
      </c>
    </row>
    <row r="7" spans="2:5" ht="13.5" thickBot="1" x14ac:dyDescent="0.25">
      <c r="B7" s="3"/>
      <c r="C7" s="3"/>
      <c r="D7" s="8"/>
      <c r="E7" s="8"/>
    </row>
    <row r="8" spans="2:5" ht="39" thickBot="1" x14ac:dyDescent="0.25">
      <c r="B8" s="5" t="s">
        <v>57</v>
      </c>
      <c r="C8" s="6"/>
      <c r="D8" s="10"/>
      <c r="E8" s="11">
        <v>2</v>
      </c>
    </row>
    <row r="9" spans="2:5" x14ac:dyDescent="0.2">
      <c r="B9" s="3"/>
      <c r="C9" s="3"/>
      <c r="D9" s="8"/>
      <c r="E9" s="8"/>
    </row>
    <row r="10" spans="2:5" x14ac:dyDescent="0.2">
      <c r="B10" s="3"/>
      <c r="C10" s="3"/>
      <c r="D10" s="8"/>
      <c r="E10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9"/>
  <sheetViews>
    <sheetView workbookViewId="0">
      <selection activeCell="D71" sqref="D71"/>
    </sheetView>
  </sheetViews>
  <sheetFormatPr defaultRowHeight="12.75" x14ac:dyDescent="0.2"/>
  <cols>
    <col min="1" max="1" width="24.42578125" customWidth="1"/>
    <col min="4" max="4" width="10.7109375" bestFit="1" customWidth="1"/>
    <col min="5" max="5" width="11.85546875" style="33" bestFit="1" customWidth="1"/>
    <col min="6" max="6" width="10.7109375" bestFit="1" customWidth="1"/>
  </cols>
  <sheetData>
    <row r="1" spans="1:6" ht="16.5" thickBot="1" x14ac:dyDescent="0.3">
      <c r="B1" s="187" t="s">
        <v>40</v>
      </c>
      <c r="C1" s="189" t="s">
        <v>41</v>
      </c>
      <c r="D1" s="24" t="s">
        <v>39</v>
      </c>
      <c r="E1" s="32" t="s">
        <v>72</v>
      </c>
      <c r="F1" s="25" t="s">
        <v>64</v>
      </c>
    </row>
    <row r="2" spans="1:6" ht="16.5" thickBot="1" x14ac:dyDescent="0.3">
      <c r="A2" s="23" t="s">
        <v>0</v>
      </c>
      <c r="B2" s="188"/>
      <c r="C2" s="190"/>
      <c r="D2" s="26">
        <v>2018</v>
      </c>
      <c r="E2" s="34">
        <v>2017</v>
      </c>
      <c r="F2" s="27" t="s">
        <v>65</v>
      </c>
    </row>
    <row r="3" spans="1:6" ht="15.75" thickBot="1" x14ac:dyDescent="0.3">
      <c r="A3" s="16" t="str">
        <f>'Deelnames '!B3</f>
        <v>APPELTANS Gilbert</v>
      </c>
      <c r="B3" s="28">
        <f>'Deelnames '!DN3</f>
        <v>32</v>
      </c>
      <c r="C3" s="35">
        <v>2</v>
      </c>
      <c r="D3" s="30">
        <f>B3*C3</f>
        <v>64</v>
      </c>
      <c r="E3" s="29">
        <v>0</v>
      </c>
      <c r="F3" s="31">
        <f>D3+E3</f>
        <v>64</v>
      </c>
    </row>
    <row r="4" spans="1:6" ht="15.75" thickBot="1" x14ac:dyDescent="0.3">
      <c r="A4" s="16" t="str">
        <f>'Deelnames '!B4</f>
        <v>BANGELS Luc</v>
      </c>
      <c r="B4" s="28">
        <f>'Deelnames '!DN4</f>
        <v>27</v>
      </c>
      <c r="C4" s="35">
        <v>2</v>
      </c>
      <c r="D4" s="30">
        <f t="shared" ref="D4:D67" si="0">B4*C4</f>
        <v>54</v>
      </c>
      <c r="E4" s="29">
        <v>0</v>
      </c>
      <c r="F4" s="31">
        <f t="shared" ref="F4:F67" si="1">D4+E4</f>
        <v>54</v>
      </c>
    </row>
    <row r="5" spans="1:6" ht="15.75" thickBot="1" x14ac:dyDescent="0.3">
      <c r="A5" s="16" t="str">
        <f>'Deelnames '!B5</f>
        <v>BENAETS Patrick</v>
      </c>
      <c r="B5" s="28">
        <f>'Deelnames '!DN5</f>
        <v>19</v>
      </c>
      <c r="C5" s="35">
        <v>2</v>
      </c>
      <c r="D5" s="30">
        <f t="shared" si="0"/>
        <v>38</v>
      </c>
      <c r="E5" s="29">
        <v>40</v>
      </c>
      <c r="F5" s="31">
        <f t="shared" si="1"/>
        <v>78</v>
      </c>
    </row>
    <row r="6" spans="1:6" ht="15.75" thickBot="1" x14ac:dyDescent="0.3">
      <c r="A6" s="16" t="str">
        <f>'Deelnames '!B6</f>
        <v>BILLEN Ronny</v>
      </c>
      <c r="B6" s="28">
        <f>'Deelnames '!DN6</f>
        <v>35</v>
      </c>
      <c r="C6" s="35">
        <v>2</v>
      </c>
      <c r="D6" s="30">
        <f t="shared" si="0"/>
        <v>70</v>
      </c>
      <c r="E6" s="29">
        <v>0</v>
      </c>
      <c r="F6" s="31">
        <f t="shared" si="1"/>
        <v>70</v>
      </c>
    </row>
    <row r="7" spans="1:6" ht="15.75" thickBot="1" x14ac:dyDescent="0.3">
      <c r="A7" s="16" t="str">
        <f>'Deelnames '!B7</f>
        <v>BOGAERTS Jacques</v>
      </c>
      <c r="B7" s="28">
        <f>'Deelnames '!DN7</f>
        <v>49</v>
      </c>
      <c r="C7" s="35">
        <v>2</v>
      </c>
      <c r="D7" s="30">
        <f t="shared" si="0"/>
        <v>98</v>
      </c>
      <c r="E7" s="29">
        <v>25</v>
      </c>
      <c r="F7" s="31">
        <f t="shared" si="1"/>
        <v>123</v>
      </c>
    </row>
    <row r="8" spans="1:6" ht="15.75" thickBot="1" x14ac:dyDescent="0.3">
      <c r="A8" s="16" t="str">
        <f>'Deelnames '!B8</f>
        <v>BUELENS Ludo</v>
      </c>
      <c r="B8" s="28">
        <f>'Deelnames '!DN8</f>
        <v>39</v>
      </c>
      <c r="C8" s="35">
        <v>2</v>
      </c>
      <c r="D8" s="30">
        <f t="shared" si="0"/>
        <v>78</v>
      </c>
      <c r="E8" s="29">
        <v>0</v>
      </c>
      <c r="F8" s="31">
        <f t="shared" si="1"/>
        <v>78</v>
      </c>
    </row>
    <row r="9" spans="1:6" ht="15.75" thickBot="1" x14ac:dyDescent="0.3">
      <c r="A9" s="16" t="str">
        <f>'Deelnames '!B9</f>
        <v>CAUBERGHE Georges</v>
      </c>
      <c r="B9" s="28">
        <f>'Deelnames '!DN9</f>
        <v>27</v>
      </c>
      <c r="C9" s="35">
        <v>2</v>
      </c>
      <c r="D9" s="30">
        <f t="shared" si="0"/>
        <v>54</v>
      </c>
      <c r="E9" s="29">
        <v>48</v>
      </c>
      <c r="F9" s="31">
        <f t="shared" si="1"/>
        <v>102</v>
      </c>
    </row>
    <row r="10" spans="1:6" ht="15.75" thickBot="1" x14ac:dyDescent="0.3">
      <c r="A10" s="16" t="str">
        <f>'Deelnames '!B10</f>
        <v>CROES Frank</v>
      </c>
      <c r="B10" s="28">
        <f>'Deelnames '!DN10</f>
        <v>36</v>
      </c>
      <c r="C10" s="35">
        <v>2</v>
      </c>
      <c r="D10" s="30">
        <f t="shared" si="0"/>
        <v>72</v>
      </c>
      <c r="E10" s="29">
        <v>0</v>
      </c>
      <c r="F10" s="31">
        <f t="shared" si="1"/>
        <v>72</v>
      </c>
    </row>
    <row r="11" spans="1:6" ht="15.75" thickBot="1" x14ac:dyDescent="0.3">
      <c r="A11" s="16" t="str">
        <f>'Deelnames '!B11</f>
        <v>CROES Jos</v>
      </c>
      <c r="B11" s="28">
        <f>'Deelnames '!DN11</f>
        <v>23</v>
      </c>
      <c r="C11" s="35">
        <v>2</v>
      </c>
      <c r="D11" s="30">
        <f t="shared" si="0"/>
        <v>46</v>
      </c>
      <c r="E11" s="29">
        <v>0</v>
      </c>
      <c r="F11" s="31">
        <f t="shared" si="1"/>
        <v>46</v>
      </c>
    </row>
    <row r="12" spans="1:6" ht="15.75" thickBot="1" x14ac:dyDescent="0.3">
      <c r="A12" s="16" t="str">
        <f>'Deelnames '!B12</f>
        <v>CROES Theo</v>
      </c>
      <c r="B12" s="28">
        <f>'Deelnames '!DN12</f>
        <v>39</v>
      </c>
      <c r="C12" s="35">
        <v>2</v>
      </c>
      <c r="D12" s="30">
        <f t="shared" si="0"/>
        <v>78</v>
      </c>
      <c r="E12" s="29">
        <v>0</v>
      </c>
      <c r="F12" s="31">
        <f t="shared" si="1"/>
        <v>78</v>
      </c>
    </row>
    <row r="13" spans="1:6" ht="15.75" thickBot="1" x14ac:dyDescent="0.3">
      <c r="A13" s="16" t="str">
        <f>'Deelnames '!B13</f>
        <v>CROQUEY Xavier</v>
      </c>
      <c r="B13" s="28">
        <f>'Deelnames '!DN13</f>
        <v>22</v>
      </c>
      <c r="C13" s="35">
        <v>2</v>
      </c>
      <c r="D13" s="30">
        <f t="shared" si="0"/>
        <v>44</v>
      </c>
      <c r="E13" s="29">
        <v>0</v>
      </c>
      <c r="F13" s="31">
        <f t="shared" si="1"/>
        <v>44</v>
      </c>
    </row>
    <row r="14" spans="1:6" ht="15.75" thickBot="1" x14ac:dyDescent="0.3">
      <c r="A14" s="16" t="str">
        <f>'Deelnames '!B14</f>
        <v>DANIELS Elly</v>
      </c>
      <c r="B14" s="28">
        <f>'Deelnames '!DN14</f>
        <v>30</v>
      </c>
      <c r="C14" s="35">
        <v>2</v>
      </c>
      <c r="D14" s="30">
        <f t="shared" si="0"/>
        <v>60</v>
      </c>
      <c r="E14" s="29">
        <v>44</v>
      </c>
      <c r="F14" s="31">
        <f t="shared" si="1"/>
        <v>104</v>
      </c>
    </row>
    <row r="15" spans="1:6" ht="15.75" thickBot="1" x14ac:dyDescent="0.3">
      <c r="A15" s="16" t="str">
        <f>'Deelnames '!B15</f>
        <v>DANIELS Paul</v>
      </c>
      <c r="B15" s="28">
        <f>'Deelnames '!DN15</f>
        <v>26</v>
      </c>
      <c r="C15" s="35">
        <v>2</v>
      </c>
      <c r="D15" s="30">
        <f t="shared" si="0"/>
        <v>52</v>
      </c>
      <c r="E15" s="29">
        <v>0</v>
      </c>
      <c r="F15" s="31">
        <f t="shared" si="1"/>
        <v>52</v>
      </c>
    </row>
    <row r="16" spans="1:6" ht="15.75" thickBot="1" x14ac:dyDescent="0.3">
      <c r="A16" s="16" t="str">
        <f>'Deelnames '!B16</f>
        <v>DEVALCKENAERE Sven</v>
      </c>
      <c r="B16" s="28">
        <f>'Deelnames '!DN16</f>
        <v>28</v>
      </c>
      <c r="C16" s="35">
        <v>2</v>
      </c>
      <c r="D16" s="30">
        <f t="shared" si="0"/>
        <v>56</v>
      </c>
      <c r="E16" s="29">
        <v>44</v>
      </c>
      <c r="F16" s="31">
        <f t="shared" si="1"/>
        <v>100</v>
      </c>
    </row>
    <row r="17" spans="1:6" ht="15.75" thickBot="1" x14ac:dyDescent="0.3">
      <c r="A17" s="16" t="str">
        <f>'Deelnames '!B17</f>
        <v>DIEPVENS Jos</v>
      </c>
      <c r="B17" s="28">
        <f>'Deelnames '!DN17</f>
        <v>31</v>
      </c>
      <c r="C17" s="35">
        <v>2</v>
      </c>
      <c r="D17" s="30">
        <f t="shared" si="0"/>
        <v>62</v>
      </c>
      <c r="E17" s="29">
        <v>0</v>
      </c>
      <c r="F17" s="31">
        <f t="shared" si="1"/>
        <v>62</v>
      </c>
    </row>
    <row r="18" spans="1:6" ht="15.75" thickBot="1" x14ac:dyDescent="0.3">
      <c r="A18" s="16" t="str">
        <f>'Deelnames '!B18</f>
        <v>DIGNEFFE Andre</v>
      </c>
      <c r="B18" s="28">
        <f>'Deelnames '!DN18</f>
        <v>25</v>
      </c>
      <c r="C18" s="35">
        <v>2</v>
      </c>
      <c r="D18" s="30">
        <f t="shared" si="0"/>
        <v>50</v>
      </c>
      <c r="E18" s="29">
        <v>0</v>
      </c>
      <c r="F18" s="31">
        <f t="shared" si="1"/>
        <v>50</v>
      </c>
    </row>
    <row r="19" spans="1:6" ht="15.75" thickBot="1" x14ac:dyDescent="0.3">
      <c r="A19" s="16" t="str">
        <f>'Deelnames '!B19</f>
        <v>DREESEN Veerle</v>
      </c>
      <c r="B19" s="28">
        <f>'Deelnames '!DN19</f>
        <v>20</v>
      </c>
      <c r="C19" s="35">
        <v>2</v>
      </c>
      <c r="D19" s="30">
        <f t="shared" si="0"/>
        <v>40</v>
      </c>
      <c r="E19" s="29">
        <v>6</v>
      </c>
      <c r="F19" s="31">
        <f t="shared" si="1"/>
        <v>46</v>
      </c>
    </row>
    <row r="20" spans="1:6" ht="15.75" thickBot="1" x14ac:dyDescent="0.3">
      <c r="A20" s="16" t="str">
        <f>'Deelnames '!B20</f>
        <v>DULLERS Robert</v>
      </c>
      <c r="B20" s="28">
        <f>'Deelnames '!DN20</f>
        <v>32</v>
      </c>
      <c r="C20" s="35">
        <v>2</v>
      </c>
      <c r="D20" s="30">
        <f t="shared" si="0"/>
        <v>64</v>
      </c>
      <c r="E20" s="29">
        <v>18</v>
      </c>
      <c r="F20" s="31">
        <f t="shared" si="1"/>
        <v>82</v>
      </c>
    </row>
    <row r="21" spans="1:6" ht="15.75" thickBot="1" x14ac:dyDescent="0.3">
      <c r="A21" s="16" t="str">
        <f>'Deelnames '!B21</f>
        <v>DULLERS Sandy</v>
      </c>
      <c r="B21" s="28">
        <f>'Deelnames '!DN21</f>
        <v>32</v>
      </c>
      <c r="C21" s="35">
        <v>2</v>
      </c>
      <c r="D21" s="30">
        <f t="shared" si="0"/>
        <v>64</v>
      </c>
      <c r="E21" s="29">
        <v>0</v>
      </c>
      <c r="F21" s="31">
        <f t="shared" si="1"/>
        <v>64</v>
      </c>
    </row>
    <row r="22" spans="1:6" ht="15.75" thickBot="1" x14ac:dyDescent="0.3">
      <c r="A22" s="16" t="str">
        <f>'Deelnames '!B22</f>
        <v>DUYSSENS Luc</v>
      </c>
      <c r="B22" s="28">
        <f>'Deelnames '!DN22</f>
        <v>24</v>
      </c>
      <c r="C22" s="35">
        <v>2</v>
      </c>
      <c r="D22" s="30">
        <f t="shared" si="0"/>
        <v>48</v>
      </c>
      <c r="E22" s="29">
        <v>0</v>
      </c>
      <c r="F22" s="31">
        <f t="shared" si="1"/>
        <v>48</v>
      </c>
    </row>
    <row r="23" spans="1:6" ht="15.75" thickBot="1" x14ac:dyDescent="0.3">
      <c r="A23" s="16" t="str">
        <f>'Deelnames '!B23</f>
        <v>FEYTONS Paul</v>
      </c>
      <c r="B23" s="28">
        <f>'Deelnames '!DN23</f>
        <v>33</v>
      </c>
      <c r="C23" s="35">
        <v>2</v>
      </c>
      <c r="D23" s="30">
        <f t="shared" si="0"/>
        <v>66</v>
      </c>
      <c r="E23" s="29">
        <v>0</v>
      </c>
      <c r="F23" s="31">
        <f t="shared" si="1"/>
        <v>66</v>
      </c>
    </row>
    <row r="24" spans="1:6" ht="15.75" thickBot="1" x14ac:dyDescent="0.3">
      <c r="A24" s="16" t="str">
        <f>'Deelnames '!B24</f>
        <v>GIELEN Robin</v>
      </c>
      <c r="B24" s="28">
        <f>'Deelnames '!DN24</f>
        <v>18</v>
      </c>
      <c r="C24" s="35">
        <v>2</v>
      </c>
      <c r="D24" s="30">
        <f t="shared" si="0"/>
        <v>36</v>
      </c>
      <c r="E24" s="29">
        <v>0</v>
      </c>
      <c r="F24" s="31">
        <f t="shared" si="1"/>
        <v>36</v>
      </c>
    </row>
    <row r="25" spans="1:6" ht="15.75" thickBot="1" x14ac:dyDescent="0.3">
      <c r="A25" s="16" t="str">
        <f>'Deelnames '!B25</f>
        <v>GIELEN Stephan</v>
      </c>
      <c r="B25" s="28">
        <f>'Deelnames '!DN25</f>
        <v>31</v>
      </c>
      <c r="C25" s="35">
        <v>2</v>
      </c>
      <c r="D25" s="30">
        <f t="shared" si="0"/>
        <v>62</v>
      </c>
      <c r="E25" s="29">
        <v>50</v>
      </c>
      <c r="F25" s="31">
        <f t="shared" si="1"/>
        <v>112</v>
      </c>
    </row>
    <row r="26" spans="1:6" ht="15.75" thickBot="1" x14ac:dyDescent="0.3">
      <c r="A26" s="16" t="str">
        <f>'Deelnames '!B26</f>
        <v>HAENEN Erwin</v>
      </c>
      <c r="B26" s="28">
        <f>'Deelnames '!DN26</f>
        <v>26</v>
      </c>
      <c r="C26" s="35">
        <v>2</v>
      </c>
      <c r="D26" s="30">
        <f t="shared" si="0"/>
        <v>52</v>
      </c>
      <c r="E26" s="29">
        <v>0</v>
      </c>
      <c r="F26" s="31">
        <f t="shared" si="1"/>
        <v>52</v>
      </c>
    </row>
    <row r="27" spans="1:6" ht="15.75" thickBot="1" x14ac:dyDescent="0.3">
      <c r="A27" s="16" t="str">
        <f>'Deelnames '!B27</f>
        <v>HENDRICKX Luc</v>
      </c>
      <c r="B27" s="28">
        <f>'Deelnames '!DN27</f>
        <v>30</v>
      </c>
      <c r="C27" s="35">
        <v>2</v>
      </c>
      <c r="D27" s="30">
        <f t="shared" si="0"/>
        <v>60</v>
      </c>
      <c r="E27" s="29">
        <v>0</v>
      </c>
      <c r="F27" s="31">
        <f t="shared" si="1"/>
        <v>60</v>
      </c>
    </row>
    <row r="28" spans="1:6" ht="15.75" thickBot="1" x14ac:dyDescent="0.3">
      <c r="A28" s="16" t="str">
        <f>'Deelnames '!B28</f>
        <v>JARDIN Guy</v>
      </c>
      <c r="B28" s="28">
        <f>'Deelnames '!DN28</f>
        <v>1</v>
      </c>
      <c r="C28" s="35">
        <v>2</v>
      </c>
      <c r="D28" s="30">
        <f t="shared" si="0"/>
        <v>2</v>
      </c>
      <c r="E28" s="29">
        <v>0</v>
      </c>
      <c r="F28" s="31">
        <f t="shared" si="1"/>
        <v>2</v>
      </c>
    </row>
    <row r="29" spans="1:6" ht="15.75" thickBot="1" x14ac:dyDescent="0.3">
      <c r="A29" s="16" t="str">
        <f>'Deelnames '!B29</f>
        <v>KEMPENEERS Herman</v>
      </c>
      <c r="B29" s="28">
        <f>'Deelnames '!DN29</f>
        <v>25</v>
      </c>
      <c r="C29" s="35">
        <v>2</v>
      </c>
      <c r="D29" s="30">
        <f t="shared" si="0"/>
        <v>50</v>
      </c>
      <c r="E29" s="29">
        <v>11</v>
      </c>
      <c r="F29" s="31">
        <f t="shared" si="1"/>
        <v>61</v>
      </c>
    </row>
    <row r="30" spans="1:6" ht="15.75" thickBot="1" x14ac:dyDescent="0.3">
      <c r="A30" s="16" t="str">
        <f>'Deelnames '!B30</f>
        <v>LAMBRECKS Katie</v>
      </c>
      <c r="B30" s="28">
        <f>'Deelnames '!DN30</f>
        <v>29</v>
      </c>
      <c r="C30" s="35">
        <v>2</v>
      </c>
      <c r="D30" s="30">
        <f t="shared" si="0"/>
        <v>58</v>
      </c>
      <c r="E30" s="29">
        <v>0</v>
      </c>
      <c r="F30" s="31">
        <f t="shared" si="1"/>
        <v>58</v>
      </c>
    </row>
    <row r="31" spans="1:6" ht="15.75" thickBot="1" x14ac:dyDescent="0.3">
      <c r="A31" s="16" t="str">
        <f>'Deelnames '!B31</f>
        <v>LIETEN Leo</v>
      </c>
      <c r="B31" s="28">
        <f>'Deelnames '!DN31</f>
        <v>29</v>
      </c>
      <c r="C31" s="35">
        <v>2</v>
      </c>
      <c r="D31" s="30">
        <f t="shared" si="0"/>
        <v>58</v>
      </c>
      <c r="E31" s="29">
        <v>12</v>
      </c>
      <c r="F31" s="31">
        <f t="shared" si="1"/>
        <v>70</v>
      </c>
    </row>
    <row r="32" spans="1:6" ht="15.75" thickBot="1" x14ac:dyDescent="0.3">
      <c r="A32" s="16" t="str">
        <f>'Deelnames '!B32</f>
        <v>LEPEZ Peter</v>
      </c>
      <c r="B32" s="28">
        <f>'Deelnames '!DN32</f>
        <v>35</v>
      </c>
      <c r="C32" s="35">
        <v>2</v>
      </c>
      <c r="D32" s="30">
        <f t="shared" si="0"/>
        <v>70</v>
      </c>
      <c r="E32" s="29">
        <v>0</v>
      </c>
      <c r="F32" s="31">
        <f t="shared" si="1"/>
        <v>70</v>
      </c>
    </row>
    <row r="33" spans="1:6" ht="15.75" thickBot="1" x14ac:dyDescent="0.3">
      <c r="A33" s="16" t="str">
        <f>'Deelnames '!B33</f>
        <v>LUTS Johan</v>
      </c>
      <c r="B33" s="28">
        <f>'Deelnames '!DN33</f>
        <v>57</v>
      </c>
      <c r="C33" s="35">
        <v>2</v>
      </c>
      <c r="D33" s="30">
        <f t="shared" si="0"/>
        <v>114</v>
      </c>
      <c r="E33" s="29">
        <v>10</v>
      </c>
      <c r="F33" s="31">
        <f t="shared" si="1"/>
        <v>124</v>
      </c>
    </row>
    <row r="34" spans="1:6" ht="15.75" thickBot="1" x14ac:dyDescent="0.3">
      <c r="A34" s="16" t="str">
        <f>'Deelnames '!B34</f>
        <v>LUWEL Roel</v>
      </c>
      <c r="B34" s="28">
        <f>'Deelnames '!DN34</f>
        <v>18</v>
      </c>
      <c r="C34" s="35">
        <v>2</v>
      </c>
      <c r="D34" s="30">
        <f t="shared" si="0"/>
        <v>36</v>
      </c>
      <c r="E34" s="29">
        <v>0</v>
      </c>
      <c r="F34" s="31">
        <f t="shared" si="1"/>
        <v>36</v>
      </c>
    </row>
    <row r="35" spans="1:6" ht="15.75" thickBot="1" x14ac:dyDescent="0.3">
      <c r="A35" s="16" t="str">
        <f>'Deelnames '!B35</f>
        <v>MASSA Carlo</v>
      </c>
      <c r="B35" s="28">
        <f>'Deelnames '!DN35</f>
        <v>28</v>
      </c>
      <c r="C35" s="35">
        <v>2</v>
      </c>
      <c r="D35" s="30">
        <f t="shared" si="0"/>
        <v>56</v>
      </c>
      <c r="E35" s="29">
        <v>0</v>
      </c>
      <c r="F35" s="31">
        <f t="shared" si="1"/>
        <v>56</v>
      </c>
    </row>
    <row r="36" spans="1:6" ht="15.75" thickBot="1" x14ac:dyDescent="0.3">
      <c r="A36" s="16" t="str">
        <f>'Deelnames '!B36</f>
        <v>MASSOELS Koen</v>
      </c>
      <c r="B36" s="28">
        <f>'Deelnames '!DN36</f>
        <v>20</v>
      </c>
      <c r="C36" s="35">
        <v>2</v>
      </c>
      <c r="D36" s="30">
        <f t="shared" si="0"/>
        <v>40</v>
      </c>
      <c r="E36" s="29">
        <v>42</v>
      </c>
      <c r="F36" s="31">
        <f t="shared" si="1"/>
        <v>82</v>
      </c>
    </row>
    <row r="37" spans="1:6" ht="15.75" thickBot="1" x14ac:dyDescent="0.3">
      <c r="A37" s="16" t="str">
        <f>'Deelnames '!B37</f>
        <v>MELLEMANS Petra</v>
      </c>
      <c r="B37" s="28">
        <f>'Deelnames '!DN37</f>
        <v>5</v>
      </c>
      <c r="C37" s="35">
        <v>2</v>
      </c>
      <c r="D37" s="30">
        <f t="shared" si="0"/>
        <v>10</v>
      </c>
      <c r="E37" s="29">
        <v>0</v>
      </c>
      <c r="F37" s="31">
        <f t="shared" si="1"/>
        <v>10</v>
      </c>
    </row>
    <row r="38" spans="1:6" ht="15.75" thickBot="1" x14ac:dyDescent="0.3">
      <c r="A38" s="16" t="str">
        <f>'Deelnames '!B38</f>
        <v>MENTEN Bart</v>
      </c>
      <c r="B38" s="28">
        <f>'Deelnames '!DN38</f>
        <v>26</v>
      </c>
      <c r="C38" s="35">
        <v>2</v>
      </c>
      <c r="D38" s="30">
        <f t="shared" si="0"/>
        <v>52</v>
      </c>
      <c r="E38" s="29">
        <v>0</v>
      </c>
      <c r="F38" s="31">
        <f t="shared" si="1"/>
        <v>52</v>
      </c>
    </row>
    <row r="39" spans="1:6" ht="15.75" thickBot="1" x14ac:dyDescent="0.3">
      <c r="A39" s="16" t="str">
        <f>'Deelnames '!B39</f>
        <v>MEYVISCH Stefan</v>
      </c>
      <c r="B39" s="28">
        <f>'Deelnames '!DN39</f>
        <v>21</v>
      </c>
      <c r="C39" s="35">
        <v>2</v>
      </c>
      <c r="D39" s="30">
        <f t="shared" si="0"/>
        <v>42</v>
      </c>
      <c r="E39" s="29">
        <v>0</v>
      </c>
      <c r="F39" s="31">
        <f t="shared" si="1"/>
        <v>42</v>
      </c>
    </row>
    <row r="40" spans="1:6" ht="15.75" thickBot="1" x14ac:dyDescent="0.3">
      <c r="A40" s="16" t="str">
        <f>'Deelnames '!B40</f>
        <v>MICHIELS Kathleen</v>
      </c>
      <c r="B40" s="28">
        <f>'Deelnames '!DN40</f>
        <v>22</v>
      </c>
      <c r="C40" s="35">
        <v>2</v>
      </c>
      <c r="D40" s="30">
        <f t="shared" si="0"/>
        <v>44</v>
      </c>
      <c r="E40" s="29">
        <v>0</v>
      </c>
      <c r="F40" s="31">
        <f t="shared" si="1"/>
        <v>44</v>
      </c>
    </row>
    <row r="41" spans="1:6" ht="15.75" thickBot="1" x14ac:dyDescent="0.3">
      <c r="A41" s="16" t="str">
        <f>'Deelnames '!B41</f>
        <v>MOESEN Anne-Marie</v>
      </c>
      <c r="B41" s="28">
        <f>'Deelnames '!DN41</f>
        <v>9</v>
      </c>
      <c r="C41" s="35">
        <v>2</v>
      </c>
      <c r="D41" s="30">
        <f t="shared" si="0"/>
        <v>18</v>
      </c>
      <c r="E41" s="29">
        <v>0</v>
      </c>
      <c r="F41" s="31">
        <f t="shared" si="1"/>
        <v>18</v>
      </c>
    </row>
    <row r="42" spans="1:6" ht="15.75" thickBot="1" x14ac:dyDescent="0.3">
      <c r="A42" s="16" t="str">
        <f>'Deelnames '!B42</f>
        <v>MOESEN Diederik</v>
      </c>
      <c r="B42" s="28">
        <f>'Deelnames '!DN42</f>
        <v>20</v>
      </c>
      <c r="C42" s="35">
        <v>2</v>
      </c>
      <c r="D42" s="30">
        <f t="shared" si="0"/>
        <v>40</v>
      </c>
      <c r="E42" s="29">
        <v>0</v>
      </c>
      <c r="F42" s="31">
        <f t="shared" si="1"/>
        <v>40</v>
      </c>
    </row>
    <row r="43" spans="1:6" ht="15.75" thickBot="1" x14ac:dyDescent="0.3">
      <c r="A43" s="16" t="str">
        <f>'Deelnames '!B43</f>
        <v>NEVEN Hugo</v>
      </c>
      <c r="B43" s="28">
        <f>'Deelnames '!DN43</f>
        <v>32</v>
      </c>
      <c r="C43" s="35">
        <v>2</v>
      </c>
      <c r="D43" s="30">
        <f t="shared" si="0"/>
        <v>64</v>
      </c>
      <c r="E43" s="29">
        <v>16</v>
      </c>
      <c r="F43" s="31">
        <f t="shared" si="1"/>
        <v>80</v>
      </c>
    </row>
    <row r="44" spans="1:6" ht="15.75" thickBot="1" x14ac:dyDescent="0.3">
      <c r="A44" s="16" t="str">
        <f>'Deelnames '!B44</f>
        <v>NEVEN Tommy</v>
      </c>
      <c r="B44" s="28">
        <f>'Deelnames '!DN44</f>
        <v>44</v>
      </c>
      <c r="C44" s="35">
        <v>2</v>
      </c>
      <c r="D44" s="30">
        <f t="shared" si="0"/>
        <v>88</v>
      </c>
      <c r="E44" s="29">
        <v>0</v>
      </c>
      <c r="F44" s="31">
        <f t="shared" si="1"/>
        <v>88</v>
      </c>
    </row>
    <row r="45" spans="1:6" ht="15.75" thickBot="1" x14ac:dyDescent="0.3">
      <c r="A45" s="16" t="str">
        <f>'Deelnames '!B45</f>
        <v>NULENS Clement</v>
      </c>
      <c r="B45" s="28">
        <f>'Deelnames '!DN45</f>
        <v>17</v>
      </c>
      <c r="C45" s="35">
        <v>2</v>
      </c>
      <c r="D45" s="30">
        <f t="shared" si="0"/>
        <v>34</v>
      </c>
      <c r="E45" s="29">
        <v>5</v>
      </c>
      <c r="F45" s="31">
        <f t="shared" si="1"/>
        <v>39</v>
      </c>
    </row>
    <row r="46" spans="1:6" ht="15.75" thickBot="1" x14ac:dyDescent="0.3">
      <c r="A46" s="16" t="str">
        <f>'Deelnames '!B46</f>
        <v>OUDEBROUCKX Gust</v>
      </c>
      <c r="B46" s="28">
        <f>'Deelnames '!DN46</f>
        <v>47</v>
      </c>
      <c r="C46" s="35">
        <v>2</v>
      </c>
      <c r="D46" s="30">
        <f t="shared" si="0"/>
        <v>94</v>
      </c>
      <c r="E46" s="29">
        <v>0</v>
      </c>
      <c r="F46" s="31">
        <f t="shared" si="1"/>
        <v>94</v>
      </c>
    </row>
    <row r="47" spans="1:6" ht="15.75" thickBot="1" x14ac:dyDescent="0.3">
      <c r="A47" s="16" t="str">
        <f>'Deelnames '!B47</f>
        <v>PALMAERTS Anny</v>
      </c>
      <c r="B47" s="28">
        <f>'Deelnames '!DN47</f>
        <v>34</v>
      </c>
      <c r="C47" s="35">
        <v>2</v>
      </c>
      <c r="D47" s="30">
        <f t="shared" si="0"/>
        <v>68</v>
      </c>
      <c r="E47" s="29">
        <v>18</v>
      </c>
      <c r="F47" s="31">
        <f t="shared" si="1"/>
        <v>86</v>
      </c>
    </row>
    <row r="48" spans="1:6" ht="15.75" thickBot="1" x14ac:dyDescent="0.3">
      <c r="A48" s="16" t="str">
        <f>'Deelnames '!B48</f>
        <v>PALMERS Erwin</v>
      </c>
      <c r="B48" s="28">
        <f>'Deelnames '!DN48</f>
        <v>23</v>
      </c>
      <c r="C48" s="35">
        <v>2</v>
      </c>
      <c r="D48" s="30">
        <f t="shared" si="0"/>
        <v>46</v>
      </c>
      <c r="E48" s="29">
        <v>18</v>
      </c>
      <c r="F48" s="31">
        <f t="shared" si="1"/>
        <v>64</v>
      </c>
    </row>
    <row r="49" spans="1:6" ht="15.75" thickBot="1" x14ac:dyDescent="0.3">
      <c r="A49" s="16" t="str">
        <f>'Deelnames '!B49</f>
        <v>PHILTJENS Danny</v>
      </c>
      <c r="B49" s="28">
        <f>'Deelnames '!DN49</f>
        <v>42</v>
      </c>
      <c r="C49" s="35">
        <v>2</v>
      </c>
      <c r="D49" s="30">
        <f t="shared" si="0"/>
        <v>84</v>
      </c>
      <c r="E49" s="29">
        <v>0</v>
      </c>
      <c r="F49" s="31">
        <f t="shared" si="1"/>
        <v>84</v>
      </c>
    </row>
    <row r="50" spans="1:6" ht="15.75" thickBot="1" x14ac:dyDescent="0.3">
      <c r="A50" s="16" t="str">
        <f>'Deelnames '!B50</f>
        <v>PHILTJENS Eddy</v>
      </c>
      <c r="B50" s="28">
        <f>'Deelnames '!DN50</f>
        <v>39</v>
      </c>
      <c r="C50" s="35">
        <v>2</v>
      </c>
      <c r="D50" s="30">
        <f t="shared" si="0"/>
        <v>78</v>
      </c>
      <c r="E50" s="29">
        <v>24</v>
      </c>
      <c r="F50" s="31">
        <f t="shared" si="1"/>
        <v>102</v>
      </c>
    </row>
    <row r="51" spans="1:6" ht="15.75" thickBot="1" x14ac:dyDescent="0.3">
      <c r="A51" s="16" t="str">
        <f>'Deelnames '!B51</f>
        <v>RAETS Guy</v>
      </c>
      <c r="B51" s="28">
        <f>'Deelnames '!DN51</f>
        <v>29</v>
      </c>
      <c r="C51" s="35">
        <v>2</v>
      </c>
      <c r="D51" s="30">
        <f t="shared" si="0"/>
        <v>58</v>
      </c>
      <c r="E51" s="29">
        <v>0</v>
      </c>
      <c r="F51" s="31">
        <f t="shared" si="1"/>
        <v>58</v>
      </c>
    </row>
    <row r="52" spans="1:6" ht="15.75" thickBot="1" x14ac:dyDescent="0.3">
      <c r="A52" s="16" t="str">
        <f>'Deelnames '!B52</f>
        <v>RAYMAEKERS Ilse</v>
      </c>
      <c r="B52" s="28">
        <f>'Deelnames '!DN52</f>
        <v>25</v>
      </c>
      <c r="C52" s="35">
        <v>2</v>
      </c>
      <c r="D52" s="30">
        <f t="shared" si="0"/>
        <v>50</v>
      </c>
      <c r="E52" s="29">
        <v>0</v>
      </c>
      <c r="F52" s="31">
        <f t="shared" si="1"/>
        <v>50</v>
      </c>
    </row>
    <row r="53" spans="1:6" ht="15.75" thickBot="1" x14ac:dyDescent="0.3">
      <c r="A53" s="16" t="str">
        <f>'Deelnames '!B53</f>
        <v>RAYMAEKERS Maurice</v>
      </c>
      <c r="B53" s="28">
        <f>'Deelnames '!DN53</f>
        <v>37</v>
      </c>
      <c r="C53" s="35">
        <v>2</v>
      </c>
      <c r="D53" s="30">
        <f t="shared" si="0"/>
        <v>74</v>
      </c>
      <c r="E53" s="29">
        <v>48</v>
      </c>
      <c r="F53" s="31">
        <f t="shared" si="1"/>
        <v>122</v>
      </c>
    </row>
    <row r="54" spans="1:6" ht="15.75" thickBot="1" x14ac:dyDescent="0.3">
      <c r="A54" s="16" t="str">
        <f>'Deelnames '!B54</f>
        <v>SANTERMANS Marleen</v>
      </c>
      <c r="B54" s="28">
        <f>'Deelnames '!DN54</f>
        <v>0</v>
      </c>
      <c r="C54" s="35">
        <v>2</v>
      </c>
      <c r="D54" s="30">
        <f t="shared" si="0"/>
        <v>0</v>
      </c>
      <c r="E54" s="29">
        <v>2</v>
      </c>
      <c r="F54" s="31">
        <f t="shared" si="1"/>
        <v>2</v>
      </c>
    </row>
    <row r="55" spans="1:6" ht="15.75" thickBot="1" x14ac:dyDescent="0.3">
      <c r="A55" s="16" t="str">
        <f>'Deelnames '!B55</f>
        <v>SERDONS Ghislain</v>
      </c>
      <c r="B55" s="28">
        <f>'Deelnames '!DN55</f>
        <v>4</v>
      </c>
      <c r="C55" s="35">
        <v>2</v>
      </c>
      <c r="D55" s="30">
        <f t="shared" si="0"/>
        <v>8</v>
      </c>
      <c r="E55" s="29">
        <v>60</v>
      </c>
      <c r="F55" s="31">
        <f t="shared" si="1"/>
        <v>68</v>
      </c>
    </row>
    <row r="56" spans="1:6" ht="15.75" thickBot="1" x14ac:dyDescent="0.3">
      <c r="A56" s="16" t="str">
        <f>'Deelnames '!B56</f>
        <v>SPANO Raimondo</v>
      </c>
      <c r="B56" s="28">
        <f>'Deelnames '!DN56</f>
        <v>30</v>
      </c>
      <c r="C56" s="35">
        <v>2</v>
      </c>
      <c r="D56" s="30">
        <f t="shared" si="0"/>
        <v>60</v>
      </c>
      <c r="E56" s="29">
        <v>0</v>
      </c>
      <c r="F56" s="31">
        <f t="shared" si="1"/>
        <v>60</v>
      </c>
    </row>
    <row r="57" spans="1:6" ht="15.75" thickBot="1" x14ac:dyDescent="0.3">
      <c r="A57" s="16" t="str">
        <f>'Deelnames '!B57</f>
        <v>STEUKERS Willy</v>
      </c>
      <c r="B57" s="28">
        <f>'Deelnames '!DN57</f>
        <v>38</v>
      </c>
      <c r="C57" s="35">
        <v>2</v>
      </c>
      <c r="D57" s="30">
        <f t="shared" si="0"/>
        <v>76</v>
      </c>
      <c r="E57" s="29">
        <v>22</v>
      </c>
      <c r="F57" s="31">
        <f t="shared" si="1"/>
        <v>98</v>
      </c>
    </row>
    <row r="58" spans="1:6" ht="15.75" thickBot="1" x14ac:dyDescent="0.3">
      <c r="A58" s="16" t="str">
        <f>'Deelnames '!B58</f>
        <v>THIJS Guido</v>
      </c>
      <c r="B58" s="28">
        <f>'Deelnames '!DN58</f>
        <v>22</v>
      </c>
      <c r="C58" s="35">
        <v>2</v>
      </c>
      <c r="D58" s="30">
        <f t="shared" si="0"/>
        <v>44</v>
      </c>
      <c r="E58" s="29">
        <v>0</v>
      </c>
      <c r="F58" s="31">
        <f t="shared" si="1"/>
        <v>44</v>
      </c>
    </row>
    <row r="59" spans="1:6" ht="15.75" thickBot="1" x14ac:dyDescent="0.3">
      <c r="A59" s="16" t="str">
        <f>'Deelnames '!B59</f>
        <v>THOELEN Bart</v>
      </c>
      <c r="B59" s="28">
        <f>'Deelnames '!DN59</f>
        <v>26</v>
      </c>
      <c r="C59" s="35">
        <v>2</v>
      </c>
      <c r="D59" s="30">
        <f t="shared" si="0"/>
        <v>52</v>
      </c>
      <c r="E59" s="29">
        <v>0</v>
      </c>
      <c r="F59" s="31">
        <f t="shared" si="1"/>
        <v>52</v>
      </c>
    </row>
    <row r="60" spans="1:6" ht="15.75" thickBot="1" x14ac:dyDescent="0.3">
      <c r="A60" s="16" t="str">
        <f>'Deelnames '!B60</f>
        <v>UITDEBROEKS Romain</v>
      </c>
      <c r="B60" s="28">
        <f>'Deelnames '!DN60</f>
        <v>29</v>
      </c>
      <c r="C60" s="35">
        <v>2</v>
      </c>
      <c r="D60" s="30">
        <f t="shared" si="0"/>
        <v>58</v>
      </c>
      <c r="E60" s="29">
        <v>0</v>
      </c>
      <c r="F60" s="31">
        <f t="shared" si="1"/>
        <v>58</v>
      </c>
    </row>
    <row r="61" spans="1:6" ht="15.75" thickBot="1" x14ac:dyDescent="0.3">
      <c r="A61" s="16" t="str">
        <f>'Deelnames '!B61</f>
        <v>VAES Johan</v>
      </c>
      <c r="B61" s="28">
        <f>'Deelnames '!DN61</f>
        <v>22</v>
      </c>
      <c r="C61" s="35">
        <v>2</v>
      </c>
      <c r="D61" s="30">
        <f t="shared" si="0"/>
        <v>44</v>
      </c>
      <c r="E61" s="29">
        <v>0</v>
      </c>
      <c r="F61" s="31">
        <f t="shared" si="1"/>
        <v>44</v>
      </c>
    </row>
    <row r="62" spans="1:6" ht="15.75" thickBot="1" x14ac:dyDescent="0.3">
      <c r="A62" s="16" t="str">
        <f>'Deelnames '!B62</f>
        <v>VANDEBROUCK Marc</v>
      </c>
      <c r="B62" s="28">
        <f>'Deelnames '!DN62</f>
        <v>45</v>
      </c>
      <c r="C62" s="35">
        <v>2</v>
      </c>
      <c r="D62" s="30">
        <f t="shared" si="0"/>
        <v>90</v>
      </c>
      <c r="E62" s="29">
        <v>78</v>
      </c>
      <c r="F62" s="31">
        <f t="shared" si="1"/>
        <v>168</v>
      </c>
    </row>
    <row r="63" spans="1:6" ht="15.75" thickBot="1" x14ac:dyDescent="0.3">
      <c r="A63" s="16" t="str">
        <f>'Deelnames '!B63</f>
        <v>VANDEZANDE Els</v>
      </c>
      <c r="B63" s="28">
        <f>'Deelnames '!DN63</f>
        <v>35</v>
      </c>
      <c r="C63" s="35">
        <v>2</v>
      </c>
      <c r="D63" s="30">
        <f t="shared" si="0"/>
        <v>70</v>
      </c>
      <c r="E63" s="29">
        <v>0</v>
      </c>
      <c r="F63" s="31">
        <f t="shared" si="1"/>
        <v>70</v>
      </c>
    </row>
    <row r="64" spans="1:6" ht="15.75" thickBot="1" x14ac:dyDescent="0.3">
      <c r="A64" s="16" t="str">
        <f>'Deelnames '!B64</f>
        <v>VANDERSMISSEN Ivan</v>
      </c>
      <c r="B64" s="28">
        <f>'Deelnames '!DN64</f>
        <v>47</v>
      </c>
      <c r="C64" s="35">
        <v>2</v>
      </c>
      <c r="D64" s="30">
        <f t="shared" si="0"/>
        <v>94</v>
      </c>
      <c r="E64" s="29">
        <v>84</v>
      </c>
      <c r="F64" s="31">
        <f t="shared" si="1"/>
        <v>178</v>
      </c>
    </row>
    <row r="65" spans="1:6" ht="15.75" thickBot="1" x14ac:dyDescent="0.3">
      <c r="A65" s="16" t="str">
        <f>'Deelnames '!B65</f>
        <v>VERBEECK Jan</v>
      </c>
      <c r="B65" s="28">
        <f>'Deelnames '!DN65</f>
        <v>40</v>
      </c>
      <c r="C65" s="35">
        <v>2</v>
      </c>
      <c r="D65" s="30">
        <f t="shared" si="0"/>
        <v>80</v>
      </c>
      <c r="E65" s="29">
        <v>8</v>
      </c>
      <c r="F65" s="31">
        <f t="shared" si="1"/>
        <v>88</v>
      </c>
    </row>
    <row r="66" spans="1:6" ht="15.75" thickBot="1" x14ac:dyDescent="0.3">
      <c r="A66" s="16" t="str">
        <f>'Deelnames '!B66</f>
        <v>VOS Ivo</v>
      </c>
      <c r="B66" s="28">
        <f>'Deelnames '!DN66</f>
        <v>61</v>
      </c>
      <c r="C66" s="35">
        <v>2</v>
      </c>
      <c r="D66" s="30">
        <f t="shared" si="0"/>
        <v>122</v>
      </c>
      <c r="E66" s="29">
        <v>0</v>
      </c>
      <c r="F66" s="31">
        <f t="shared" si="1"/>
        <v>122</v>
      </c>
    </row>
    <row r="67" spans="1:6" ht="15.75" thickBot="1" x14ac:dyDescent="0.3">
      <c r="A67" s="16" t="str">
        <f>'Deelnames '!B67</f>
        <v>VRANCKEN Stan</v>
      </c>
      <c r="B67" s="28">
        <f>'Deelnames '!DN67</f>
        <v>39</v>
      </c>
      <c r="C67" s="35">
        <v>2</v>
      </c>
      <c r="D67" s="30">
        <f t="shared" si="0"/>
        <v>78</v>
      </c>
      <c r="E67" s="29">
        <v>0</v>
      </c>
      <c r="F67" s="31">
        <f t="shared" si="1"/>
        <v>78</v>
      </c>
    </row>
    <row r="68" spans="1:6" ht="15" x14ac:dyDescent="0.25">
      <c r="A68" s="16" t="str">
        <f>'Deelnames '!B68</f>
        <v>WOUTERS Rik</v>
      </c>
      <c r="B68" s="28">
        <f>'Deelnames '!DN68</f>
        <v>22</v>
      </c>
      <c r="C68" s="35">
        <v>2</v>
      </c>
      <c r="D68" s="30">
        <f t="shared" ref="D68" si="2">B68*C68</f>
        <v>44</v>
      </c>
      <c r="E68" s="29">
        <v>0</v>
      </c>
      <c r="F68" s="31">
        <f t="shared" ref="F68" si="3">D68+E68</f>
        <v>44</v>
      </c>
    </row>
    <row r="69" spans="1:6" x14ac:dyDescent="0.2">
      <c r="D69" s="55" t="s">
        <v>99</v>
      </c>
      <c r="E69" s="33">
        <f>SUM(E3:E68)</f>
        <v>733</v>
      </c>
      <c r="F69" s="55">
        <f>SUM(F3:F68)</f>
        <v>4549</v>
      </c>
    </row>
  </sheetData>
  <mergeCells count="2">
    <mergeCell ref="B1:B2"/>
    <mergeCell ref="C1:C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7"/>
  <sheetViews>
    <sheetView workbookViewId="0">
      <selection activeCell="B2" sqref="B2"/>
    </sheetView>
  </sheetViews>
  <sheetFormatPr defaultRowHeight="12.75" x14ac:dyDescent="0.2"/>
  <cols>
    <col min="2" max="2" width="25.42578125" customWidth="1"/>
    <col min="3" max="4" width="12.28515625" customWidth="1"/>
  </cols>
  <sheetData>
    <row r="1" spans="1:4" ht="16.5" thickBot="1" x14ac:dyDescent="0.25">
      <c r="A1" s="43" t="s">
        <v>135</v>
      </c>
      <c r="B1" s="43" t="s">
        <v>62</v>
      </c>
      <c r="C1" s="43" t="s">
        <v>120</v>
      </c>
      <c r="D1" s="43" t="s">
        <v>40</v>
      </c>
    </row>
    <row r="2" spans="1:4" ht="16.5" thickBot="1" x14ac:dyDescent="0.3">
      <c r="A2" s="44">
        <v>1</v>
      </c>
      <c r="B2" s="45" t="s">
        <v>73</v>
      </c>
      <c r="C2" s="39">
        <v>6085</v>
      </c>
      <c r="D2" s="40">
        <v>63</v>
      </c>
    </row>
    <row r="3" spans="1:4" ht="16.5" thickBot="1" x14ac:dyDescent="0.3">
      <c r="A3" s="44">
        <v>2</v>
      </c>
      <c r="B3" s="45" t="s">
        <v>23</v>
      </c>
      <c r="C3" s="39">
        <v>5006</v>
      </c>
      <c r="D3" s="40">
        <v>58</v>
      </c>
    </row>
    <row r="4" spans="1:4" ht="16.5" thickBot="1" x14ac:dyDescent="0.3">
      <c r="A4" s="44">
        <v>3</v>
      </c>
      <c r="B4" s="46" t="s">
        <v>44</v>
      </c>
      <c r="C4" s="39">
        <v>4413</v>
      </c>
      <c r="D4" s="40">
        <v>51</v>
      </c>
    </row>
    <row r="5" spans="1:4" ht="16.5" thickBot="1" x14ac:dyDescent="0.3">
      <c r="A5" s="44">
        <v>4</v>
      </c>
      <c r="B5" s="51" t="s">
        <v>70</v>
      </c>
      <c r="C5" s="39">
        <v>4009</v>
      </c>
      <c r="D5" s="40">
        <v>49</v>
      </c>
    </row>
    <row r="6" spans="1:4" ht="16.5" thickBot="1" x14ac:dyDescent="0.3">
      <c r="A6" s="44">
        <v>5</v>
      </c>
      <c r="B6" s="46" t="s">
        <v>112</v>
      </c>
      <c r="C6" s="39">
        <v>4279</v>
      </c>
      <c r="D6" s="40">
        <v>48</v>
      </c>
    </row>
    <row r="7" spans="1:4" ht="16.5" thickBot="1" x14ac:dyDescent="0.3">
      <c r="A7" s="44">
        <v>6</v>
      </c>
      <c r="B7" s="47" t="s">
        <v>111</v>
      </c>
      <c r="C7" s="39">
        <v>3757</v>
      </c>
      <c r="D7" s="40">
        <v>45</v>
      </c>
    </row>
    <row r="8" spans="1:4" ht="16.5" thickBot="1" x14ac:dyDescent="0.3">
      <c r="A8" s="44">
        <v>7</v>
      </c>
      <c r="B8" s="46" t="s">
        <v>36</v>
      </c>
      <c r="C8" s="39">
        <v>3454</v>
      </c>
      <c r="D8" s="40">
        <v>45</v>
      </c>
    </row>
    <row r="9" spans="1:4" ht="16.5" thickBot="1" x14ac:dyDescent="0.3">
      <c r="A9" s="44">
        <v>8</v>
      </c>
      <c r="B9" s="46" t="s">
        <v>28</v>
      </c>
      <c r="C9" s="39">
        <v>3820</v>
      </c>
      <c r="D9" s="40">
        <v>44</v>
      </c>
    </row>
    <row r="10" spans="1:4" ht="16.5" thickBot="1" x14ac:dyDescent="0.3">
      <c r="A10" s="44">
        <v>9</v>
      </c>
      <c r="B10" s="46" t="s">
        <v>37</v>
      </c>
      <c r="C10" s="39">
        <v>3430</v>
      </c>
      <c r="D10" s="40">
        <v>41</v>
      </c>
    </row>
    <row r="11" spans="1:4" ht="16.5" thickBot="1" x14ac:dyDescent="0.3">
      <c r="A11" s="44">
        <v>10</v>
      </c>
      <c r="B11" s="46" t="s">
        <v>13</v>
      </c>
      <c r="C11" s="39">
        <v>3404</v>
      </c>
      <c r="D11" s="40">
        <v>41</v>
      </c>
    </row>
    <row r="12" spans="1:4" ht="16.5" thickBot="1" x14ac:dyDescent="0.3">
      <c r="A12" s="44">
        <v>11</v>
      </c>
      <c r="B12" s="46" t="s">
        <v>143</v>
      </c>
      <c r="C12" s="39">
        <v>3271</v>
      </c>
      <c r="D12" s="40">
        <v>41</v>
      </c>
    </row>
    <row r="13" spans="1:4" ht="16.5" thickBot="1" x14ac:dyDescent="0.3">
      <c r="A13" s="44">
        <v>12</v>
      </c>
      <c r="B13" s="46" t="s">
        <v>29</v>
      </c>
      <c r="C13" s="39">
        <v>3258</v>
      </c>
      <c r="D13" s="40">
        <v>41</v>
      </c>
    </row>
    <row r="14" spans="1:4" ht="16.5" thickBot="1" x14ac:dyDescent="0.3">
      <c r="A14" s="44">
        <v>13</v>
      </c>
      <c r="B14" s="47" t="s">
        <v>71</v>
      </c>
      <c r="C14" s="39">
        <v>2893</v>
      </c>
      <c r="D14" s="40">
        <v>39</v>
      </c>
    </row>
    <row r="15" spans="1:4" ht="16.5" thickBot="1" x14ac:dyDescent="0.3">
      <c r="A15" s="44">
        <v>14</v>
      </c>
      <c r="B15" s="46" t="s">
        <v>34</v>
      </c>
      <c r="C15" s="39">
        <v>2855</v>
      </c>
      <c r="D15" s="40">
        <v>38</v>
      </c>
    </row>
    <row r="16" spans="1:4" ht="16.5" thickBot="1" x14ac:dyDescent="0.3">
      <c r="A16" s="44">
        <v>15</v>
      </c>
      <c r="B16" s="46" t="s">
        <v>32</v>
      </c>
      <c r="C16" s="39">
        <v>2746</v>
      </c>
      <c r="D16" s="40">
        <v>38</v>
      </c>
    </row>
    <row r="17" spans="1:4" ht="16.5" thickBot="1" x14ac:dyDescent="0.3">
      <c r="A17" s="44">
        <v>16</v>
      </c>
      <c r="B17" s="46" t="s">
        <v>106</v>
      </c>
      <c r="C17" s="39">
        <v>2797</v>
      </c>
      <c r="D17" s="40">
        <v>37</v>
      </c>
    </row>
    <row r="18" spans="1:4" ht="16.5" thickBot="1" x14ac:dyDescent="0.3">
      <c r="A18" s="44">
        <v>17</v>
      </c>
      <c r="B18" s="46" t="s">
        <v>190</v>
      </c>
      <c r="C18" s="39">
        <v>3064</v>
      </c>
      <c r="D18" s="40">
        <v>36</v>
      </c>
    </row>
    <row r="19" spans="1:4" ht="16.5" thickBot="1" x14ac:dyDescent="0.3">
      <c r="A19" s="44">
        <v>18</v>
      </c>
      <c r="B19" s="46" t="s">
        <v>142</v>
      </c>
      <c r="C19" s="39">
        <v>3046</v>
      </c>
      <c r="D19" s="40">
        <v>36</v>
      </c>
    </row>
    <row r="20" spans="1:4" ht="16.5" thickBot="1" x14ac:dyDescent="0.3">
      <c r="A20" s="44">
        <v>19</v>
      </c>
      <c r="B20" s="46" t="s">
        <v>146</v>
      </c>
      <c r="C20" s="39">
        <v>2493</v>
      </c>
      <c r="D20" s="40">
        <v>36</v>
      </c>
    </row>
    <row r="21" spans="1:4" ht="16.5" thickBot="1" x14ac:dyDescent="0.3">
      <c r="A21" s="44">
        <v>20</v>
      </c>
      <c r="B21" s="46" t="s">
        <v>27</v>
      </c>
      <c r="C21" s="39">
        <v>2595</v>
      </c>
      <c r="D21" s="40">
        <v>35</v>
      </c>
    </row>
    <row r="22" spans="1:4" ht="16.5" thickBot="1" x14ac:dyDescent="0.3">
      <c r="A22" s="44">
        <v>21</v>
      </c>
      <c r="B22" s="46" t="s">
        <v>11</v>
      </c>
      <c r="C22" s="39">
        <v>2890</v>
      </c>
      <c r="D22" s="40">
        <v>34</v>
      </c>
    </row>
    <row r="23" spans="1:4" ht="16.5" thickBot="1" x14ac:dyDescent="0.3">
      <c r="A23" s="44">
        <v>22</v>
      </c>
      <c r="B23" s="46" t="s">
        <v>144</v>
      </c>
      <c r="C23" s="39">
        <v>2346</v>
      </c>
      <c r="D23" s="40">
        <v>34</v>
      </c>
    </row>
    <row r="24" spans="1:4" ht="16.5" thickBot="1" x14ac:dyDescent="0.3">
      <c r="A24" s="44">
        <v>23</v>
      </c>
      <c r="B24" s="46" t="s">
        <v>17</v>
      </c>
      <c r="C24" s="39">
        <v>2574</v>
      </c>
      <c r="D24" s="40">
        <v>33</v>
      </c>
    </row>
    <row r="25" spans="1:4" ht="16.5" thickBot="1" x14ac:dyDescent="0.3">
      <c r="A25" s="44">
        <v>24</v>
      </c>
      <c r="B25" s="46" t="s">
        <v>18</v>
      </c>
      <c r="C25" s="39">
        <v>2274</v>
      </c>
      <c r="D25" s="40">
        <v>33</v>
      </c>
    </row>
    <row r="26" spans="1:4" ht="16.5" thickBot="1" x14ac:dyDescent="0.3">
      <c r="A26" s="44">
        <v>25</v>
      </c>
      <c r="B26" s="46" t="s">
        <v>19</v>
      </c>
      <c r="C26" s="39">
        <v>2205</v>
      </c>
      <c r="D26" s="40">
        <v>33</v>
      </c>
    </row>
    <row r="27" spans="1:4" ht="16.5" thickBot="1" x14ac:dyDescent="0.3">
      <c r="A27" s="44">
        <v>26</v>
      </c>
      <c r="B27" s="46" t="s">
        <v>25</v>
      </c>
      <c r="C27" s="39">
        <v>2180</v>
      </c>
      <c r="D27" s="40">
        <v>33</v>
      </c>
    </row>
    <row r="28" spans="1:4" ht="16.5" thickBot="1" x14ac:dyDescent="0.3">
      <c r="A28" s="44">
        <v>27</v>
      </c>
      <c r="B28" s="46" t="s">
        <v>47</v>
      </c>
      <c r="C28" s="39">
        <v>2541</v>
      </c>
      <c r="D28" s="40">
        <v>32</v>
      </c>
    </row>
    <row r="29" spans="1:4" ht="16.5" thickBot="1" x14ac:dyDescent="0.3">
      <c r="A29" s="44">
        <v>28</v>
      </c>
      <c r="B29" s="46" t="s">
        <v>136</v>
      </c>
      <c r="C29" s="39">
        <v>2475</v>
      </c>
      <c r="D29" s="40">
        <v>32</v>
      </c>
    </row>
    <row r="30" spans="1:4" ht="16.5" thickBot="1" x14ac:dyDescent="0.3">
      <c r="A30" s="44">
        <v>29</v>
      </c>
      <c r="B30" s="46" t="s">
        <v>33</v>
      </c>
      <c r="C30" s="39">
        <v>2720</v>
      </c>
      <c r="D30" s="40">
        <v>31</v>
      </c>
    </row>
    <row r="31" spans="1:4" ht="16.5" thickBot="1" x14ac:dyDescent="0.3">
      <c r="A31" s="44">
        <v>30</v>
      </c>
      <c r="B31" s="46" t="s">
        <v>15</v>
      </c>
      <c r="C31" s="39">
        <v>2323</v>
      </c>
      <c r="D31" s="40">
        <v>31</v>
      </c>
    </row>
    <row r="32" spans="1:4" ht="16.5" thickBot="1" x14ac:dyDescent="0.3">
      <c r="A32" s="44">
        <v>31</v>
      </c>
      <c r="B32" s="46" t="s">
        <v>137</v>
      </c>
      <c r="C32" s="39">
        <v>2555</v>
      </c>
      <c r="D32" s="40">
        <v>30</v>
      </c>
    </row>
    <row r="33" spans="1:4" ht="16.5" thickBot="1" x14ac:dyDescent="0.3">
      <c r="A33" s="44">
        <v>32</v>
      </c>
      <c r="B33" s="46" t="s">
        <v>61</v>
      </c>
      <c r="C33" s="39">
        <v>2545</v>
      </c>
      <c r="D33" s="40">
        <v>30</v>
      </c>
    </row>
    <row r="34" spans="1:4" ht="16.5" thickBot="1" x14ac:dyDescent="0.3">
      <c r="A34" s="44">
        <v>33</v>
      </c>
      <c r="B34" s="46" t="s">
        <v>30</v>
      </c>
      <c r="C34" s="39">
        <v>2461</v>
      </c>
      <c r="D34" s="40">
        <v>30</v>
      </c>
    </row>
    <row r="35" spans="1:4" ht="16.5" thickBot="1" x14ac:dyDescent="0.3">
      <c r="A35" s="44">
        <v>34</v>
      </c>
      <c r="B35" s="46" t="s">
        <v>24</v>
      </c>
      <c r="C35" s="39">
        <v>2340</v>
      </c>
      <c r="D35" s="40">
        <v>30</v>
      </c>
    </row>
    <row r="36" spans="1:4" ht="16.5" thickBot="1" x14ac:dyDescent="0.3">
      <c r="A36" s="44">
        <v>35</v>
      </c>
      <c r="B36" s="46" t="s">
        <v>145</v>
      </c>
      <c r="C36" s="39">
        <v>1954</v>
      </c>
      <c r="D36" s="40">
        <v>30</v>
      </c>
    </row>
    <row r="37" spans="1:4" ht="16.5" thickBot="1" x14ac:dyDescent="0.3">
      <c r="A37" s="44">
        <v>36</v>
      </c>
      <c r="B37" s="46" t="s">
        <v>22</v>
      </c>
      <c r="C37" s="39">
        <v>2242</v>
      </c>
      <c r="D37" s="40">
        <v>29</v>
      </c>
    </row>
    <row r="38" spans="1:4" ht="16.5" thickBot="1" x14ac:dyDescent="0.3">
      <c r="A38" s="44">
        <v>37</v>
      </c>
      <c r="B38" s="46" t="s">
        <v>12</v>
      </c>
      <c r="C38" s="39">
        <v>2050</v>
      </c>
      <c r="D38" s="40">
        <v>29</v>
      </c>
    </row>
    <row r="39" spans="1:4" ht="16.5" thickBot="1" x14ac:dyDescent="0.3">
      <c r="A39" s="44">
        <v>38</v>
      </c>
      <c r="B39" s="46" t="s">
        <v>66</v>
      </c>
      <c r="C39" s="39">
        <v>2351</v>
      </c>
      <c r="D39" s="40">
        <v>28</v>
      </c>
    </row>
    <row r="40" spans="1:4" ht="16.5" thickBot="1" x14ac:dyDescent="0.3">
      <c r="A40" s="44">
        <v>39</v>
      </c>
      <c r="B40" s="46" t="s">
        <v>113</v>
      </c>
      <c r="C40" s="39">
        <v>2224</v>
      </c>
      <c r="D40" s="40">
        <v>28</v>
      </c>
    </row>
    <row r="41" spans="1:4" ht="16.5" thickBot="1" x14ac:dyDescent="0.3">
      <c r="A41" s="44">
        <v>40</v>
      </c>
      <c r="B41" s="46" t="s">
        <v>67</v>
      </c>
      <c r="C41" s="39">
        <v>2416</v>
      </c>
      <c r="D41" s="40">
        <v>27</v>
      </c>
    </row>
    <row r="42" spans="1:4" ht="16.5" thickBot="1" x14ac:dyDescent="0.3">
      <c r="A42" s="44">
        <v>41</v>
      </c>
      <c r="B42" s="46" t="s">
        <v>20</v>
      </c>
      <c r="C42" s="39">
        <v>2314</v>
      </c>
      <c r="D42" s="40">
        <v>27</v>
      </c>
    </row>
    <row r="43" spans="1:4" ht="16.5" thickBot="1" x14ac:dyDescent="0.3">
      <c r="A43" s="44">
        <v>42</v>
      </c>
      <c r="B43" s="46" t="s">
        <v>46</v>
      </c>
      <c r="C43" s="39">
        <v>2296</v>
      </c>
      <c r="D43" s="40">
        <v>27</v>
      </c>
    </row>
    <row r="44" spans="1:4" ht="16.5" thickBot="1" x14ac:dyDescent="0.3">
      <c r="A44" s="44">
        <v>43</v>
      </c>
      <c r="B44" s="46" t="s">
        <v>16</v>
      </c>
      <c r="C44" s="39">
        <v>1865</v>
      </c>
      <c r="D44" s="40">
        <v>27</v>
      </c>
    </row>
    <row r="45" spans="1:4" ht="16.5" thickBot="1" x14ac:dyDescent="0.3">
      <c r="A45" s="44">
        <v>44</v>
      </c>
      <c r="B45" s="46" t="s">
        <v>21</v>
      </c>
      <c r="C45" s="39">
        <v>1786</v>
      </c>
      <c r="D45" s="40">
        <v>26</v>
      </c>
    </row>
    <row r="46" spans="1:4" ht="16.5" thickBot="1" x14ac:dyDescent="0.3">
      <c r="A46" s="44">
        <v>45</v>
      </c>
      <c r="B46" s="46" t="s">
        <v>31</v>
      </c>
      <c r="C46" s="39">
        <v>1908</v>
      </c>
      <c r="D46" s="40">
        <v>25</v>
      </c>
    </row>
    <row r="47" spans="1:4" ht="16.5" thickBot="1" x14ac:dyDescent="0.3">
      <c r="A47" s="44">
        <v>46</v>
      </c>
      <c r="B47" s="46" t="s">
        <v>68</v>
      </c>
      <c r="C47" s="39">
        <v>2186</v>
      </c>
      <c r="D47" s="40">
        <v>24</v>
      </c>
    </row>
    <row r="48" spans="1:4" ht="16.5" thickBot="1" x14ac:dyDescent="0.3">
      <c r="A48" s="44">
        <v>47</v>
      </c>
      <c r="B48" s="46" t="s">
        <v>107</v>
      </c>
      <c r="C48" s="39">
        <v>1553</v>
      </c>
      <c r="D48" s="40">
        <v>24</v>
      </c>
    </row>
    <row r="49" spans="1:4" ht="16.5" thickBot="1" x14ac:dyDescent="0.3">
      <c r="A49" s="44">
        <v>48</v>
      </c>
      <c r="B49" s="46" t="s">
        <v>14</v>
      </c>
      <c r="C49" s="39">
        <v>2112</v>
      </c>
      <c r="D49" s="40">
        <v>23</v>
      </c>
    </row>
    <row r="50" spans="1:4" ht="16.5" thickBot="1" x14ac:dyDescent="0.3">
      <c r="A50" s="44">
        <v>49</v>
      </c>
      <c r="B50" s="50" t="s">
        <v>203</v>
      </c>
      <c r="C50" s="39">
        <v>2043</v>
      </c>
      <c r="D50" s="40">
        <v>23</v>
      </c>
    </row>
    <row r="51" spans="1:4" ht="16.5" thickBot="1" x14ac:dyDescent="0.3">
      <c r="A51" s="44">
        <v>50</v>
      </c>
      <c r="B51" s="46" t="s">
        <v>50</v>
      </c>
      <c r="C51" s="39">
        <v>1858</v>
      </c>
      <c r="D51" s="40">
        <v>23</v>
      </c>
    </row>
    <row r="52" spans="1:4" ht="16.5" thickBot="1" x14ac:dyDescent="0.3">
      <c r="A52" s="44">
        <v>51</v>
      </c>
      <c r="B52" s="46" t="s">
        <v>45</v>
      </c>
      <c r="C52" s="39">
        <v>1598</v>
      </c>
      <c r="D52" s="40">
        <v>23</v>
      </c>
    </row>
    <row r="53" spans="1:4" ht="16.5" thickBot="1" x14ac:dyDescent="0.3">
      <c r="A53" s="44">
        <v>52</v>
      </c>
      <c r="B53" s="46" t="s">
        <v>69</v>
      </c>
      <c r="C53" s="39">
        <v>1544</v>
      </c>
      <c r="D53" s="40">
        <v>23</v>
      </c>
    </row>
    <row r="54" spans="1:4" ht="16.5" thickBot="1" x14ac:dyDescent="0.3">
      <c r="A54" s="44">
        <v>53</v>
      </c>
      <c r="B54" s="46" t="s">
        <v>35</v>
      </c>
      <c r="C54" s="39">
        <v>1409</v>
      </c>
      <c r="D54" s="40">
        <v>23</v>
      </c>
    </row>
    <row r="55" spans="1:4" ht="16.5" thickBot="1" x14ac:dyDescent="0.3">
      <c r="A55" s="44">
        <v>54</v>
      </c>
      <c r="B55" s="46" t="s">
        <v>58</v>
      </c>
      <c r="C55" s="39">
        <v>1917</v>
      </c>
      <c r="D55" s="40">
        <v>22</v>
      </c>
    </row>
    <row r="56" spans="1:4" ht="16.5" thickBot="1" x14ac:dyDescent="0.3">
      <c r="A56" s="44">
        <v>55</v>
      </c>
      <c r="B56" s="46" t="s">
        <v>38</v>
      </c>
      <c r="C56" s="39">
        <v>1683</v>
      </c>
      <c r="D56" s="40">
        <v>22</v>
      </c>
    </row>
    <row r="57" spans="1:4" ht="16.5" thickBot="1" x14ac:dyDescent="0.3">
      <c r="A57" s="44">
        <v>56</v>
      </c>
      <c r="B57" s="46" t="s">
        <v>43</v>
      </c>
      <c r="C57" s="39">
        <v>1591</v>
      </c>
      <c r="D57" s="40">
        <v>20</v>
      </c>
    </row>
    <row r="58" spans="1:4" ht="16.5" thickBot="1" x14ac:dyDescent="0.3">
      <c r="A58" s="44">
        <v>57</v>
      </c>
      <c r="B58" s="46" t="s">
        <v>59</v>
      </c>
      <c r="C58" s="39">
        <v>1549</v>
      </c>
      <c r="D58" s="40">
        <v>20</v>
      </c>
    </row>
    <row r="59" spans="1:4" ht="16.5" thickBot="1" x14ac:dyDescent="0.3">
      <c r="A59" s="44">
        <v>58</v>
      </c>
      <c r="B59" s="46" t="s">
        <v>109</v>
      </c>
      <c r="C59" s="39">
        <v>1456</v>
      </c>
      <c r="D59" s="40">
        <v>20</v>
      </c>
    </row>
    <row r="60" spans="1:4" ht="16.5" thickBot="1" x14ac:dyDescent="0.3">
      <c r="A60" s="44">
        <v>59</v>
      </c>
      <c r="B60" s="46" t="s">
        <v>48</v>
      </c>
      <c r="C60" s="39">
        <v>1563</v>
      </c>
      <c r="D60" s="40">
        <v>19</v>
      </c>
    </row>
    <row r="61" spans="1:4" ht="16.5" thickBot="1" x14ac:dyDescent="0.3">
      <c r="A61" s="44">
        <v>60</v>
      </c>
      <c r="B61" s="48" t="s">
        <v>60</v>
      </c>
      <c r="C61" s="39">
        <v>1205</v>
      </c>
      <c r="D61" s="40">
        <v>19</v>
      </c>
    </row>
    <row r="62" spans="1:4" ht="16.5" thickBot="1" x14ac:dyDescent="0.3">
      <c r="A62" s="44">
        <v>61</v>
      </c>
      <c r="B62" s="49" t="s">
        <v>26</v>
      </c>
      <c r="C62" s="39">
        <v>1324</v>
      </c>
      <c r="D62" s="40">
        <v>17</v>
      </c>
    </row>
    <row r="63" spans="1:4" ht="16.5" thickBot="1" x14ac:dyDescent="0.3">
      <c r="A63" s="44">
        <v>62</v>
      </c>
      <c r="B63" s="49" t="s">
        <v>110</v>
      </c>
      <c r="C63" s="39">
        <v>753</v>
      </c>
      <c r="D63" s="40">
        <v>10</v>
      </c>
    </row>
    <row r="64" spans="1:4" ht="16.5" thickBot="1" x14ac:dyDescent="0.3">
      <c r="A64" s="44">
        <v>63</v>
      </c>
      <c r="B64" s="41" t="s">
        <v>49</v>
      </c>
      <c r="C64" s="39">
        <v>486</v>
      </c>
      <c r="D64" s="40">
        <v>5</v>
      </c>
    </row>
    <row r="65" spans="1:4" ht="16.5" thickBot="1" x14ac:dyDescent="0.3">
      <c r="A65" s="44">
        <v>64</v>
      </c>
      <c r="B65" s="42" t="s">
        <v>117</v>
      </c>
      <c r="C65" s="39">
        <v>234</v>
      </c>
      <c r="D65" s="40">
        <v>4</v>
      </c>
    </row>
    <row r="66" spans="1:4" ht="15.75" x14ac:dyDescent="0.25">
      <c r="A66" s="175">
        <v>65</v>
      </c>
      <c r="B66" s="176" t="s">
        <v>108</v>
      </c>
      <c r="C66" s="177">
        <v>80</v>
      </c>
      <c r="D66" s="178">
        <v>1</v>
      </c>
    </row>
    <row r="67" spans="1:4" ht="15" x14ac:dyDescent="0.25">
      <c r="A67" s="179">
        <v>66</v>
      </c>
      <c r="B67" s="180" t="s">
        <v>74</v>
      </c>
      <c r="C67" s="180">
        <v>0</v>
      </c>
      <c r="D67" s="180">
        <v>0</v>
      </c>
    </row>
  </sheetData>
  <sortState ref="B2:D66">
    <sortCondition descending="1" ref="D2:D66"/>
    <sortCondition descending="1" ref="C2:C66"/>
    <sortCondition ref="B2:B66"/>
  </sortState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3</vt:i4>
      </vt:variant>
    </vt:vector>
  </HeadingPairs>
  <TitlesOfParts>
    <vt:vector size="8" baseType="lpstr">
      <vt:lpstr>Deelnames </vt:lpstr>
      <vt:lpstr>Klassement 2018</vt:lpstr>
      <vt:lpstr>Compatibiliteitsrapport</vt:lpstr>
      <vt:lpstr>Kledij 2018</vt:lpstr>
      <vt:lpstr>Website</vt:lpstr>
      <vt:lpstr>'Deelnames '!Afdrukbereik</vt:lpstr>
      <vt:lpstr>Website!Afdrukbereik</vt:lpstr>
      <vt:lpstr>'Deelnames 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Klassement 2004</dc:title>
  <dc:creator>Jos Hermans</dc:creator>
  <cp:lastModifiedBy>Danny</cp:lastModifiedBy>
  <cp:lastPrinted>2016-11-05T21:13:20Z</cp:lastPrinted>
  <dcterms:created xsi:type="dcterms:W3CDTF">2002-03-17T06:51:22Z</dcterms:created>
  <dcterms:modified xsi:type="dcterms:W3CDTF">2018-11-04T20:11:51Z</dcterms:modified>
</cp:coreProperties>
</file>